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https://researchtriangleinstitute.sharepoint.com/sites/Uganda_B4R/Construction/Tender Documents/Borehole Bidding Docs/Boreholes bidding documents - approved/Vol-5 BOQ/"/>
    </mc:Choice>
  </mc:AlternateContent>
  <xr:revisionPtr revIDLastSave="0" documentId="11_157358A4464874C250F68D23A76517B7B66E05B0" xr6:coauthVersionLast="47" xr6:coauthVersionMax="47" xr10:uidLastSave="{00000000-0000-0000-0000-000000000000}"/>
  <bookViews>
    <workbookView xWindow="-110" yWindow="-110" windowWidth="19420" windowHeight="10420" tabRatio="925" activeTab="3" xr2:uid="{00000000-000D-0000-FFFF-FFFF00000000}"/>
  </bookViews>
  <sheets>
    <sheet name="Cover" sheetId="7" r:id="rId1"/>
    <sheet name="Content Page" sheetId="9" r:id="rId2"/>
    <sheet name="fly GS " sheetId="16" r:id="rId3"/>
    <sheet name="Grand Summary" sheetId="8" r:id="rId4"/>
    <sheet name="fly GS" sheetId="14" r:id="rId5"/>
    <sheet name="Preliminaries" sheetId="6" r:id="rId6"/>
    <sheet name="fly LOK" sheetId="15" r:id="rId7"/>
    <sheet name="Lokumoit Gate" sheetId="5" r:id="rId8"/>
    <sheet name="fly kAEKEM" sheetId="17" r:id="rId9"/>
    <sheet name="Kaekem 2" sheetId="21" r:id="rId10"/>
    <sheet name="fly Karua" sheetId="18" r:id="rId11"/>
    <sheet name="Karua 2" sheetId="22" r:id="rId12"/>
    <sheet name="fly Nat" sheetId="19" r:id="rId13"/>
    <sheet name="Nataba 2" sheetId="23" r:id="rId14"/>
    <sheet name="fly Loko" sheetId="20" r:id="rId15"/>
    <sheet name="Lokorimongin 2" sheetId="24" r:id="rId16"/>
  </sheets>
  <definedNames>
    <definedName name="_xlnm.Print_Area" localSheetId="3">'Grand Summary'!$A$1:$G$44</definedName>
    <definedName name="_xlnm.Print_Area" localSheetId="9">'Kaekem 2'!$A$1:$G$178</definedName>
    <definedName name="_xlnm.Print_Area" localSheetId="11">'Karua 2'!$A$1:$G$179</definedName>
    <definedName name="_xlnm.Print_Area" localSheetId="15">'Lokorimongin 2'!$A$1:$G$180</definedName>
    <definedName name="_xlnm.Print_Area" localSheetId="7">'Lokumoit Gate'!$A$1:$G$176</definedName>
    <definedName name="_xlnm.Print_Area" localSheetId="13">'Nataba 2'!$A$1:$G$179</definedName>
    <definedName name="_xlnm.Print_Area" localSheetId="5">Preliminaries!$A$1:$F$39</definedName>
    <definedName name="_xlnm.Print_Titles" localSheetId="9">'Kaekem 2'!$1:$5</definedName>
    <definedName name="_xlnm.Print_Titles" localSheetId="11">'Karua 2'!$1:$5</definedName>
    <definedName name="_xlnm.Print_Titles" localSheetId="15">'Lokorimongin 2'!$1:$5</definedName>
    <definedName name="_xlnm.Print_Titles" localSheetId="7">'Lokumoit Gate'!$1:$5</definedName>
    <definedName name="_xlnm.Print_Titles" localSheetId="13">'Nataba 2'!$1:$5</definedName>
    <definedName name="_xlnm.Print_Titles" localSheetId="5">Preliminaries!$1:$5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21" i="24" l="1"/>
  <c r="F120" i="24"/>
  <c r="F119" i="24"/>
  <c r="F118" i="24"/>
  <c r="F117" i="24"/>
  <c r="G116" i="24"/>
  <c r="G115" i="24"/>
  <c r="G114" i="24"/>
  <c r="G113" i="24"/>
  <c r="G112" i="24"/>
  <c r="G111" i="24"/>
  <c r="G106" i="24"/>
  <c r="G105" i="24"/>
  <c r="G104" i="24"/>
  <c r="G103" i="24"/>
  <c r="G102" i="24"/>
  <c r="G101" i="24"/>
  <c r="G100" i="24"/>
  <c r="G99" i="24"/>
  <c r="G98" i="24"/>
  <c r="G97" i="24"/>
  <c r="F119" i="23"/>
  <c r="F118" i="23"/>
  <c r="F117" i="23"/>
  <c r="F116" i="23"/>
  <c r="F115" i="23"/>
  <c r="G114" i="23"/>
  <c r="G113" i="23"/>
  <c r="G112" i="23"/>
  <c r="G111" i="23"/>
  <c r="G110" i="23"/>
  <c r="G109" i="23"/>
  <c r="G124" i="23" s="1"/>
  <c r="G130" i="23" s="1"/>
  <c r="G104" i="23"/>
  <c r="G103" i="23"/>
  <c r="G102" i="23"/>
  <c r="G101" i="23"/>
  <c r="G100" i="23"/>
  <c r="G99" i="23"/>
  <c r="G98" i="23"/>
  <c r="G97" i="23"/>
  <c r="G96" i="23"/>
  <c r="G95" i="23"/>
  <c r="F118" i="22"/>
  <c r="F117" i="22"/>
  <c r="F116" i="22"/>
  <c r="F115" i="22"/>
  <c r="F114" i="22"/>
  <c r="G113" i="22"/>
  <c r="G112" i="22"/>
  <c r="G111" i="22"/>
  <c r="G110" i="22"/>
  <c r="G109" i="22"/>
  <c r="G108" i="22"/>
  <c r="G103" i="22"/>
  <c r="G102" i="22"/>
  <c r="G101" i="22"/>
  <c r="G100" i="22"/>
  <c r="G99" i="22"/>
  <c r="G98" i="22"/>
  <c r="G97" i="22"/>
  <c r="G96" i="22"/>
  <c r="G95" i="22"/>
  <c r="G94" i="22"/>
  <c r="F120" i="21"/>
  <c r="F119" i="21"/>
  <c r="F118" i="21"/>
  <c r="F117" i="21"/>
  <c r="F116" i="21"/>
  <c r="G115" i="21"/>
  <c r="G114" i="21"/>
  <c r="G113" i="21"/>
  <c r="G112" i="21"/>
  <c r="G111" i="21"/>
  <c r="G110" i="21"/>
  <c r="G105" i="21"/>
  <c r="G104" i="21"/>
  <c r="G103" i="21"/>
  <c r="G102" i="21"/>
  <c r="G101" i="21"/>
  <c r="G100" i="21"/>
  <c r="G99" i="21"/>
  <c r="G98" i="21"/>
  <c r="G97" i="21"/>
  <c r="G96" i="21"/>
  <c r="G126" i="24" l="1"/>
  <c r="G132" i="24" s="1"/>
  <c r="G121" i="22"/>
  <c r="G127" i="22" s="1"/>
  <c r="F124" i="21"/>
  <c r="F132" i="21" s="1"/>
  <c r="G107" i="24"/>
  <c r="G130" i="24" s="1"/>
  <c r="G142" i="24" s="1"/>
  <c r="F126" i="24"/>
  <c r="F132" i="24" s="1"/>
  <c r="G105" i="23"/>
  <c r="G128" i="23" s="1"/>
  <c r="G141" i="23" s="1"/>
  <c r="F124" i="23"/>
  <c r="F130" i="23" s="1"/>
  <c r="G104" i="22"/>
  <c r="G125" i="22" s="1"/>
  <c r="G141" i="22" s="1"/>
  <c r="F121" i="22"/>
  <c r="F127" i="22" s="1"/>
  <c r="G106" i="21"/>
  <c r="G130" i="21" s="1"/>
  <c r="G124" i="21"/>
  <c r="G132" i="21" s="1"/>
  <c r="G121" i="5"/>
  <c r="G120" i="5"/>
  <c r="G119" i="5"/>
  <c r="G118" i="5"/>
  <c r="G117" i="5"/>
  <c r="G116" i="5"/>
  <c r="G111" i="5"/>
  <c r="G110" i="5"/>
  <c r="G109" i="5"/>
  <c r="G108" i="5"/>
  <c r="G107" i="5"/>
  <c r="G106" i="5"/>
  <c r="G105" i="5"/>
  <c r="G104" i="5"/>
  <c r="G103" i="5"/>
  <c r="G102" i="5"/>
  <c r="G139" i="21" l="1"/>
  <c r="G112" i="5"/>
  <c r="G134" i="5" s="1"/>
  <c r="F93" i="24" l="1"/>
  <c r="F92" i="24"/>
  <c r="F91" i="24"/>
  <c r="F90" i="24"/>
  <c r="F89" i="24"/>
  <c r="F88" i="24"/>
  <c r="F87" i="24"/>
  <c r="F86" i="24"/>
  <c r="G49" i="24"/>
  <c r="F48" i="24"/>
  <c r="F47" i="24"/>
  <c r="F46" i="24"/>
  <c r="G45" i="24"/>
  <c r="D44" i="24"/>
  <c r="G44" i="24" s="1"/>
  <c r="F43" i="24"/>
  <c r="F42" i="24"/>
  <c r="F41" i="24"/>
  <c r="G24" i="24"/>
  <c r="G36" i="24" s="1"/>
  <c r="F22" i="24"/>
  <c r="F21" i="24"/>
  <c r="F20" i="24"/>
  <c r="F19" i="24"/>
  <c r="F18" i="24"/>
  <c r="F17" i="24"/>
  <c r="D16" i="24"/>
  <c r="F16" i="24" s="1"/>
  <c r="F15" i="24"/>
  <c r="F14" i="24"/>
  <c r="F13" i="24"/>
  <c r="F12" i="24"/>
  <c r="F91" i="23"/>
  <c r="F90" i="23"/>
  <c r="F89" i="23"/>
  <c r="F88" i="23"/>
  <c r="F87" i="23"/>
  <c r="F86" i="23"/>
  <c r="F85" i="23"/>
  <c r="F84" i="23"/>
  <c r="G48" i="23"/>
  <c r="F47" i="23"/>
  <c r="F46" i="23"/>
  <c r="F45" i="23"/>
  <c r="G44" i="23"/>
  <c r="D43" i="23"/>
  <c r="G43" i="23" s="1"/>
  <c r="G79" i="23" s="1"/>
  <c r="F42" i="23"/>
  <c r="F41" i="23"/>
  <c r="F40" i="23"/>
  <c r="G24" i="23"/>
  <c r="G35" i="23" s="1"/>
  <c r="F22" i="23"/>
  <c r="F21" i="23"/>
  <c r="F20" i="23"/>
  <c r="F19" i="23"/>
  <c r="F18" i="23"/>
  <c r="F17" i="23"/>
  <c r="D16" i="23"/>
  <c r="F16" i="23" s="1"/>
  <c r="F15" i="23"/>
  <c r="F14" i="23"/>
  <c r="F13" i="23"/>
  <c r="F12" i="23"/>
  <c r="F90" i="22"/>
  <c r="F89" i="22"/>
  <c r="F88" i="22"/>
  <c r="F87" i="22"/>
  <c r="F86" i="22"/>
  <c r="F85" i="22"/>
  <c r="F84" i="22"/>
  <c r="F83" i="22"/>
  <c r="G47" i="22"/>
  <c r="F46" i="22"/>
  <c r="F45" i="22"/>
  <c r="F44" i="22"/>
  <c r="G43" i="22"/>
  <c r="D42" i="22"/>
  <c r="G42" i="22" s="1"/>
  <c r="F41" i="22"/>
  <c r="F40" i="22"/>
  <c r="F39" i="22"/>
  <c r="G24" i="22"/>
  <c r="G34" i="22" s="1"/>
  <c r="F22" i="22"/>
  <c r="F21" i="22"/>
  <c r="F20" i="22"/>
  <c r="F19" i="22"/>
  <c r="F18" i="22"/>
  <c r="F17" i="22"/>
  <c r="F16" i="22"/>
  <c r="F15" i="22"/>
  <c r="F14" i="22"/>
  <c r="F13" i="22"/>
  <c r="F12" i="22"/>
  <c r="F92" i="21"/>
  <c r="F91" i="21"/>
  <c r="F90" i="21"/>
  <c r="F89" i="21"/>
  <c r="F88" i="21"/>
  <c r="F87" i="21"/>
  <c r="F86" i="21"/>
  <c r="F85" i="21"/>
  <c r="G49" i="21"/>
  <c r="F48" i="21"/>
  <c r="F47" i="21"/>
  <c r="F46" i="21"/>
  <c r="G45" i="21"/>
  <c r="D44" i="21"/>
  <c r="G44" i="21" s="1"/>
  <c r="F43" i="21"/>
  <c r="F42" i="21"/>
  <c r="F41" i="21"/>
  <c r="G24" i="21"/>
  <c r="G36" i="21" s="1"/>
  <c r="F22" i="21"/>
  <c r="F21" i="21"/>
  <c r="F20" i="21"/>
  <c r="F19" i="21"/>
  <c r="F18" i="21"/>
  <c r="F17" i="21"/>
  <c r="F16" i="21"/>
  <c r="F15" i="21"/>
  <c r="F14" i="21"/>
  <c r="F13" i="21"/>
  <c r="F12" i="21"/>
  <c r="G80" i="21" l="1"/>
  <c r="F79" i="23"/>
  <c r="F148" i="23" s="1"/>
  <c r="G81" i="24"/>
  <c r="G153" i="24" s="1"/>
  <c r="F78" i="22"/>
  <c r="F148" i="22" s="1"/>
  <c r="G78" i="22"/>
  <c r="G152" i="22" s="1"/>
  <c r="F80" i="21"/>
  <c r="F146" i="21" s="1"/>
  <c r="F107" i="24"/>
  <c r="F130" i="24" s="1"/>
  <c r="F142" i="24" s="1"/>
  <c r="F151" i="24" s="1"/>
  <c r="F105" i="23"/>
  <c r="F128" i="23" s="1"/>
  <c r="F141" i="23" s="1"/>
  <c r="F150" i="23"/>
  <c r="F35" i="23"/>
  <c r="F146" i="23" s="1"/>
  <c r="F104" i="22"/>
  <c r="F125" i="22" s="1"/>
  <c r="F141" i="22" s="1"/>
  <c r="F106" i="21"/>
  <c r="F130" i="21" s="1"/>
  <c r="F139" i="21" s="1"/>
  <c r="F148" i="21" s="1"/>
  <c r="F36" i="24"/>
  <c r="F147" i="24" s="1"/>
  <c r="F81" i="24"/>
  <c r="F149" i="24" s="1"/>
  <c r="F34" i="22"/>
  <c r="F146" i="22" s="1"/>
  <c r="G152" i="23"/>
  <c r="G150" i="21"/>
  <c r="F36" i="21"/>
  <c r="F144" i="21" s="1"/>
  <c r="F126" i="5"/>
  <c r="F125" i="5"/>
  <c r="F124" i="5"/>
  <c r="D16" i="5"/>
  <c r="G130" i="5"/>
  <c r="G136" i="5" s="1"/>
  <c r="G142" i="5" s="1"/>
  <c r="G53" i="5"/>
  <c r="G49" i="5"/>
  <c r="G24" i="5"/>
  <c r="F21" i="5"/>
  <c r="G21" i="8"/>
  <c r="G19" i="8"/>
  <c r="G17" i="8"/>
  <c r="G15" i="8"/>
  <c r="G11" i="8"/>
  <c r="F150" i="22" l="1"/>
  <c r="G178" i="22"/>
  <c r="F152" i="22"/>
  <c r="F178" i="22" s="1"/>
  <c r="F17" i="8" s="1"/>
  <c r="G178" i="23"/>
  <c r="F152" i="23"/>
  <c r="F178" i="23" s="1"/>
  <c r="F19" i="8" s="1"/>
  <c r="G177" i="21"/>
  <c r="F150" i="21"/>
  <c r="F177" i="21"/>
  <c r="F15" i="8" s="1"/>
  <c r="G179" i="24"/>
  <c r="F153" i="24"/>
  <c r="F179" i="24" s="1"/>
  <c r="F21" i="8" s="1"/>
  <c r="G40" i="5"/>
  <c r="F123" i="5" l="1"/>
  <c r="D48" i="5" l="1"/>
  <c r="G48" i="5" s="1"/>
  <c r="G86" i="5" s="1"/>
  <c r="G153" i="5" l="1"/>
  <c r="F11" i="6"/>
  <c r="F10" i="6"/>
  <c r="F12" i="6"/>
  <c r="F13" i="6"/>
  <c r="F14" i="6"/>
  <c r="F9" i="6"/>
  <c r="G175" i="5" l="1"/>
  <c r="G13" i="8" s="1"/>
  <c r="G26" i="8" s="1"/>
  <c r="G29" i="8" s="1"/>
  <c r="G33" i="8" s="1"/>
  <c r="G40" i="8" s="1"/>
  <c r="F153" i="5"/>
  <c r="F38" i="6"/>
  <c r="F11" i="8" s="1"/>
  <c r="F45" i="5"/>
  <c r="F46" i="5"/>
  <c r="F47" i="5"/>
  <c r="F50" i="5"/>
  <c r="F51" i="5"/>
  <c r="F52" i="5"/>
  <c r="F122" i="5"/>
  <c r="F130" i="5" s="1"/>
  <c r="F136" i="5" s="1"/>
  <c r="F98" i="5"/>
  <c r="F97" i="5"/>
  <c r="F96" i="5"/>
  <c r="F92" i="5"/>
  <c r="F91" i="5"/>
  <c r="F13" i="5"/>
  <c r="F14" i="5"/>
  <c r="F15" i="5"/>
  <c r="F16" i="5"/>
  <c r="F17" i="5"/>
  <c r="F18" i="5"/>
  <c r="F19" i="5"/>
  <c r="F20" i="5"/>
  <c r="F22" i="5"/>
  <c r="F12" i="5"/>
  <c r="F95" i="5"/>
  <c r="F94" i="5"/>
  <c r="F93" i="5"/>
  <c r="F112" i="5" l="1"/>
  <c r="F134" i="5" s="1"/>
  <c r="F142" i="5" s="1"/>
  <c r="F151" i="5" s="1"/>
  <c r="F86" i="5"/>
  <c r="F149" i="5" s="1"/>
  <c r="F40" i="5"/>
  <c r="F147" i="5" s="1"/>
  <c r="F175" i="5" l="1"/>
  <c r="F13" i="8" s="1"/>
  <c r="F26" i="8" l="1"/>
  <c r="F29" i="8" s="1"/>
  <c r="F33" i="8" s="1"/>
  <c r="F40"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HP</author>
  </authors>
  <commentList>
    <comment ref="B51" authorId="0" shapeId="0" xr:uid="{00000000-0006-0000-0700-000001000000}">
      <text>
        <r>
          <rPr>
            <b/>
            <sz val="9"/>
            <color indexed="81"/>
            <rFont val="Tahoma"/>
            <family val="2"/>
          </rPr>
          <t>HP:</t>
        </r>
        <r>
          <rPr>
            <sz val="9"/>
            <color indexed="81"/>
            <rFont val="Tahoma"/>
            <family val="2"/>
          </rPr>
          <t xml:space="preserve">
How will WQ for bacteriological be achieved by the contractor. Normally it is better with a potable kit, or samples kept in ice-cube boxes and delivered to lab in 12-24hrs). This is likely un achievable from Kidepo as nearest lab is in Lira.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HP</author>
  </authors>
  <commentList>
    <comment ref="B47" authorId="0" shapeId="0" xr:uid="{00000000-0006-0000-0900-000001000000}">
      <text>
        <r>
          <rPr>
            <b/>
            <sz val="9"/>
            <color indexed="81"/>
            <rFont val="Tahoma"/>
            <family val="2"/>
          </rPr>
          <t>HP:</t>
        </r>
        <r>
          <rPr>
            <sz val="9"/>
            <color indexed="81"/>
            <rFont val="Tahoma"/>
            <family val="2"/>
          </rPr>
          <t xml:space="preserve">
How will WQ for bacteriological be achieved by the contractor. Normally it is better with a potable kit, or samples kept in ice-cube boxes and delivered to lab in 12-24hrs). This is likely un achievable from Kidepo as nearest lab is in Lira.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HP</author>
  </authors>
  <commentList>
    <comment ref="B45" authorId="0" shapeId="0" xr:uid="{00000000-0006-0000-0B00-000001000000}">
      <text>
        <r>
          <rPr>
            <b/>
            <sz val="9"/>
            <color indexed="81"/>
            <rFont val="Tahoma"/>
            <family val="2"/>
          </rPr>
          <t>HP:</t>
        </r>
        <r>
          <rPr>
            <sz val="9"/>
            <color indexed="81"/>
            <rFont val="Tahoma"/>
            <family val="2"/>
          </rPr>
          <t xml:space="preserve">
How will WQ for bacteriological be achieved by the contractor. Normally it is better with a potable kit, or samples kept in ice-cube boxes and delivered to lab in 12-24hrs). This is likely un achievable from Kidepo as nearest lab is in Lira.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HP</author>
  </authors>
  <commentList>
    <comment ref="B46" authorId="0" shapeId="0" xr:uid="{00000000-0006-0000-0D00-000001000000}">
      <text>
        <r>
          <rPr>
            <b/>
            <sz val="9"/>
            <color indexed="81"/>
            <rFont val="Tahoma"/>
            <family val="2"/>
          </rPr>
          <t>HP:</t>
        </r>
        <r>
          <rPr>
            <sz val="9"/>
            <color indexed="81"/>
            <rFont val="Tahoma"/>
            <family val="2"/>
          </rPr>
          <t xml:space="preserve">
How will WQ for bacteriological be achieved by the contractor. Normally it is better with a potable kit, or samples kept in ice-cube boxes and delivered to lab in 12-24hrs). This is likely un achievable from Kidepo as nearest lab is in Lira.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HP</author>
  </authors>
  <commentList>
    <comment ref="B47" authorId="0" shapeId="0" xr:uid="{00000000-0006-0000-0F00-000001000000}">
      <text>
        <r>
          <rPr>
            <b/>
            <sz val="9"/>
            <color indexed="81"/>
            <rFont val="Tahoma"/>
            <family val="2"/>
          </rPr>
          <t>HP:</t>
        </r>
        <r>
          <rPr>
            <sz val="9"/>
            <color indexed="81"/>
            <rFont val="Tahoma"/>
            <family val="2"/>
          </rPr>
          <t xml:space="preserve">
How will WQ for bacteriological be achieved by the contractor. Normally it is better with a potable kit, or samples kept in ice-cube boxes and delivered to lab in 12-24hrs). This is likely un achievable from Kidepo as nearest lab is in Lira.
</t>
        </r>
      </text>
    </comment>
  </commentList>
</comments>
</file>

<file path=xl/sharedStrings.xml><?xml version="1.0" encoding="utf-8"?>
<sst xmlns="http://schemas.openxmlformats.org/spreadsheetml/2006/main" count="948" uniqueCount="190">
  <si>
    <t xml:space="preserve">INFRASTRUCTURE FOR BIODIVERSITY CONSERVATION IN KIDEPO VALLEY NATIONAL PARK                                                                                                         </t>
  </si>
  <si>
    <t>Drilling of Five (05) Borehole in Selected Locations</t>
  </si>
  <si>
    <t>USAID/Uganda Biodiversity for Resilience (B4R) Activity</t>
  </si>
  <si>
    <t>.</t>
  </si>
  <si>
    <t>BIDDING DOCUMENTS</t>
  </si>
  <si>
    <t>VOLUME 05 OF 06</t>
  </si>
  <si>
    <t>BILLS OF QUANTITIES</t>
  </si>
  <si>
    <t>Prepared by:</t>
  </si>
  <si>
    <t>USAID/Uganda A &amp; E Design and Construction Management Services, implemented by: MBW Consulting Ltd and Cardno I.D. USA</t>
  </si>
  <si>
    <t>February 2023</t>
  </si>
  <si>
    <t xml:space="preserve">USAID - Infrastructure for Biodiversity Conservation in Kidepo Valley National Park                                                                                                                   </t>
  </si>
  <si>
    <t>DRILLING OF FIVE (05) NUMBER BOREHOLE IN SELECTED LOCATIONS</t>
  </si>
  <si>
    <t>DOCUMENTS SUMMARY PAGE</t>
  </si>
  <si>
    <t>VOL NO.</t>
  </si>
  <si>
    <t>DESCRIPTION</t>
  </si>
  <si>
    <t>PAGE No..</t>
  </si>
  <si>
    <t>Bills of Quantities ; Comprising:-</t>
  </si>
  <si>
    <t>Grand Summary</t>
  </si>
  <si>
    <t>G.S 1</t>
  </si>
  <si>
    <t>Preliminaries</t>
  </si>
  <si>
    <t>Bill No. 1</t>
  </si>
  <si>
    <t>Lokumoit Gate</t>
  </si>
  <si>
    <t>Bill No. 2</t>
  </si>
  <si>
    <t>Kaekem</t>
  </si>
  <si>
    <t>Bill No. 3</t>
  </si>
  <si>
    <t>Karua / Natedekitoi</t>
  </si>
  <si>
    <t>Bill No. 4</t>
  </si>
  <si>
    <t>Natabe Gate</t>
  </si>
  <si>
    <t>Bill No. 5</t>
  </si>
  <si>
    <t>OP Lokorimongin</t>
  </si>
  <si>
    <t>Bill No. 6</t>
  </si>
  <si>
    <t>INDEX PAGE</t>
  </si>
  <si>
    <t>Content Page 1</t>
  </si>
  <si>
    <t>BOREHOLES</t>
  </si>
  <si>
    <t>GRAND SUMMARY</t>
  </si>
  <si>
    <t>BIODIVERSITY INFRASTRUCTURE IN KIDEPO VALLEY NATIONAL PARK</t>
  </si>
  <si>
    <t>DRILLING OF FIVE (05) BOREHOLES IN SELECTED LOCATIONS</t>
  </si>
  <si>
    <t xml:space="preserve">UGANDA WILDLIFE AUTHORITY - GENERAL SUMMARY  </t>
  </si>
  <si>
    <t>AMOUNT</t>
  </si>
  <si>
    <t>Units</t>
  </si>
  <si>
    <t xml:space="preserve">TOTAL                                      AMOUNT </t>
  </si>
  <si>
    <t>Ugx</t>
  </si>
  <si>
    <t>BILL No. 1 : PRELIMINARIES</t>
  </si>
  <si>
    <t>BILL No. 2 : LOKUMOIT GATE</t>
  </si>
  <si>
    <t>BILL No. 3 : KAEKEM</t>
  </si>
  <si>
    <t>BILL No. 4 : KARUA/NATEDEKITOI</t>
  </si>
  <si>
    <t>BILL No. 5 : NATABA</t>
  </si>
  <si>
    <t>BILL No. 6 : LOKORIMONGIN</t>
  </si>
  <si>
    <t>SUB-TOTAL 1</t>
  </si>
  <si>
    <t>ADD  PROVISIONAL SUM FOR CONTINGENCY (5%)</t>
  </si>
  <si>
    <t>SUB - TOTAL 2</t>
  </si>
  <si>
    <t xml:space="preserve">GRAND TOTAL </t>
  </si>
  <si>
    <t>PRELIMINARIES</t>
  </si>
  <si>
    <t>Drilling of Five (05) Boreholes in the Selected Locations of Kidepo Valley National Park.</t>
  </si>
  <si>
    <t>PRELIMINARY</t>
  </si>
  <si>
    <t>Item</t>
  </si>
  <si>
    <t>Description</t>
  </si>
  <si>
    <t>Unit</t>
  </si>
  <si>
    <t>Qty</t>
  </si>
  <si>
    <t>Rate                  Ugx</t>
  </si>
  <si>
    <t>Amount                 Ugx</t>
  </si>
  <si>
    <t>BILL No. 1:</t>
  </si>
  <si>
    <t>A</t>
  </si>
  <si>
    <t>Insurance of Works, construction Plant and against damage to persons and property.</t>
  </si>
  <si>
    <t>LS</t>
  </si>
  <si>
    <t>B</t>
  </si>
  <si>
    <t>Mobilisation  of  equipments and personel.</t>
  </si>
  <si>
    <t>C</t>
  </si>
  <si>
    <t>Provision of all temporary facilities for use of the Contractor.</t>
  </si>
  <si>
    <t>D</t>
  </si>
  <si>
    <t>Occupational health and safety measures</t>
  </si>
  <si>
    <t>No.</t>
  </si>
  <si>
    <t>E</t>
  </si>
  <si>
    <t>Preparation and submission of Reports.(logs, pumping test, water quality,Casting and installations (two hard copies and soft copy)</t>
  </si>
  <si>
    <t>F</t>
  </si>
  <si>
    <t>Setting up, Dismantling and movement at every site</t>
  </si>
  <si>
    <t>Total for Bill No. 1 carried to summary</t>
  </si>
  <si>
    <t xml:space="preserve">BOREHOLE </t>
  </si>
  <si>
    <t xml:space="preserve">AT        </t>
  </si>
  <si>
    <t xml:space="preserve">LOKUMOIT </t>
  </si>
  <si>
    <t>LOKUMOIT GATE</t>
  </si>
  <si>
    <t>Rate Ugx</t>
  </si>
  <si>
    <t xml:space="preserve">        Amount           Ugx</t>
  </si>
  <si>
    <t>Rate only  Items AmountUgx</t>
  </si>
  <si>
    <t>ELEMENT No. 1:</t>
  </si>
  <si>
    <t>BOREHOLE CONSTRUCTION WORKS</t>
  </si>
  <si>
    <t>DRILLING FOR A SUCCESSFUL BOREHOLE</t>
  </si>
  <si>
    <t>Item "1.01 to 1.11" only apply to a successful boreholes where the expexcted water yield is achieved</t>
  </si>
  <si>
    <t>Hydro-geological survey to locate suitable site for borehole.</t>
  </si>
  <si>
    <r>
      <t xml:space="preserve">Drilling in overburden with a minimum of 10 </t>
    </r>
    <r>
      <rPr>
        <sz val="11"/>
        <color rgb="FF000000"/>
        <rFont val="Garamond"/>
        <family val="1"/>
      </rPr>
      <t>5/8''</t>
    </r>
    <r>
      <rPr>
        <sz val="11"/>
        <color indexed="8"/>
        <rFont val="Garamond"/>
        <family val="1"/>
      </rPr>
      <t xml:space="preserve"> Tricone roller/ DRAG bits in overburden including instalation and removal of 10'' ID MS temporary casings.</t>
    </r>
  </si>
  <si>
    <t>m</t>
  </si>
  <si>
    <t xml:space="preserve">Drilling 8"  (200mm) bore 25-80 mbgl in semi consolidated formation or fractured zone </t>
  </si>
  <si>
    <r>
      <t>Drilling in hard rock at 6</t>
    </r>
    <r>
      <rPr>
        <sz val="11"/>
        <color rgb="FF000000"/>
        <rFont val="Garamond"/>
        <family val="1"/>
      </rPr>
      <t xml:space="preserve"> 7/8"</t>
    </r>
    <r>
      <rPr>
        <sz val="11"/>
        <color indexed="8"/>
        <rFont val="Garamond"/>
        <family val="1"/>
      </rPr>
      <t xml:space="preserve"> dia. (50-130mbgl)</t>
    </r>
    <r>
      <rPr>
        <sz val="11"/>
        <rFont val="Garamond"/>
        <family val="1"/>
      </rPr>
      <t> </t>
    </r>
  </si>
  <si>
    <t xml:space="preserve">Sampling and storage of drill cuttings at 3m intervals or as instructed by the Engineer </t>
  </si>
  <si>
    <t>Supply and Installation of uPVC  plain casings (5"ND), including centralizers and bottom cap, 3m long, Class 10 (UNBS approved)</t>
  </si>
  <si>
    <t>Supply and Installation of  uPVC  screens (5"ND), 3m long, Class 10 (UNBS approved)</t>
  </si>
  <si>
    <t>Supply and installation of cement grouting</t>
  </si>
  <si>
    <t>kg</t>
  </si>
  <si>
    <t xml:space="preserve">Supply and installation of gravel pack 50 Kg Bag </t>
  </si>
  <si>
    <t>Kg</t>
  </si>
  <si>
    <t xml:space="preserve"> Supply and Installation of inert backfill</t>
  </si>
  <si>
    <t>Casting of sanitary seal</t>
  </si>
  <si>
    <t>Well development</t>
  </si>
  <si>
    <t>Hr</t>
  </si>
  <si>
    <t>DRILLING OF A NON SUCCESSFUL BOREHOLE (DRY HOLE)</t>
  </si>
  <si>
    <t>Allow for the drilling of a dry/low yield well, its treatment; including mobilisation, movement, demobolisation and all associated works</t>
  </si>
  <si>
    <t>Sum</t>
  </si>
  <si>
    <t>RATE ONLY</t>
  </si>
  <si>
    <t>Total for ELEMENT No. 1 carried to Summary</t>
  </si>
  <si>
    <t>ELEMENT NO.2</t>
  </si>
  <si>
    <t>TEST PUMPING, WATER QUALITY ANALYSI  AND COMPLETION</t>
  </si>
  <si>
    <t>Test Pumping Installation &amp; Removal</t>
  </si>
  <si>
    <t>Pumping Time (for hand pump)</t>
  </si>
  <si>
    <t>Recovery Time (for hand pump)</t>
  </si>
  <si>
    <t>Step test and long duration test (for yield above 1,500 l/hr at end of well development)</t>
  </si>
  <si>
    <t>2.03.1</t>
  </si>
  <si>
    <t>Recovery Time (after step test &amp; long duration)</t>
  </si>
  <si>
    <t>2.04.2</t>
  </si>
  <si>
    <t>Well capping</t>
  </si>
  <si>
    <t>Water quality analysis (Physical, Chemical and Bacteriological)  "water quality test to include tests for arsenic, fluoride and faecal matter in accordance with the WHO standards" at WRMD/ NWSC Laboratories</t>
  </si>
  <si>
    <t>Clearing Site</t>
  </si>
  <si>
    <t>Standing Time</t>
  </si>
  <si>
    <t>Total for ELEMENT No. 2 carried to Summary</t>
  </si>
  <si>
    <t>ELEMENT NO. 3</t>
  </si>
  <si>
    <t xml:space="preserve">PLATFORM CONSTRUCTION, INSTALLATION OF HAND PUMP </t>
  </si>
  <si>
    <t>Clearing and reducing level 150mm deep</t>
  </si>
  <si>
    <t>Excavate pit 760mm x 760mm x 400mm for handpump and channel foundation</t>
  </si>
  <si>
    <t>No</t>
  </si>
  <si>
    <t>Supply &amp; place telescopic pedestal over casing pipe and construct concrete up to top of legs</t>
  </si>
  <si>
    <t xml:space="preserve">Level ground around the telescopic pedestal and lay mould as per design drawings </t>
  </si>
  <si>
    <r>
      <t xml:space="preserve">Construction of handpump platform,(overall size 1500mm diameter platform with 6000mm long x 500mm wide splash) comprising100mm thick class 20 slab  with BRC </t>
    </r>
    <r>
      <rPr>
        <b/>
        <sz val="11"/>
        <rFont val="Garamond"/>
        <family val="1"/>
      </rPr>
      <t>A142</t>
    </r>
    <r>
      <rPr>
        <sz val="11"/>
        <rFont val="Garamond"/>
        <family val="1"/>
      </rPr>
      <t>mesh, 150 x 300mm deep ground beams with 12mm reinforcement bars,  including excavation, backfill, foundation fills, formwork and installation of telescopic pedestal as per drawing</t>
    </r>
  </si>
  <si>
    <t>Plaster platform and drainage channel in waterproof cement screed (1:3) to smooth finish</t>
  </si>
  <si>
    <t>Cure concrete for 7days using wetted gunny bags and protect from disturbances using thony bushes, etc</t>
  </si>
  <si>
    <t>Supply and installation of approved heavy duty U2 pumps (Complete with Cylinder, handle, head) 32 mm or 11/4'' stainless steel riser pipes and connecting rods in 3m length with O ring a welded seamless sockets in AISI304 . 1Pc of nipple adaptor stainless AISI 316; or equivalent also inclusive of handle guard rail fubricated with used 1 1/4'' inch diameter GI pipes preferabily from Ajay or Victoria pump as approved by the engineer</t>
  </si>
  <si>
    <t>SOLAR PV INSTALLATION</t>
  </si>
  <si>
    <t>Supply, install, connect and set to work the following:</t>
  </si>
  <si>
    <t>Solar PV Array and System Components</t>
  </si>
  <si>
    <t>Supply and installation of a GRUNDFOS SQF3-105, Maximum Total Dynamic Head 140m, Qmax 2m3/h</t>
  </si>
  <si>
    <t>Solar PV monocrystalline panel 330 W peak power, 2No.Arrays of 5No Solar PV panels each</t>
  </si>
  <si>
    <t>100 A charge controller as Power-Tarom 4110 110/92 A 48 V or equal approved.</t>
  </si>
  <si>
    <t xml:space="preserve">Switch box Control Unit 1O50  complete with all accessories </t>
  </si>
  <si>
    <t>DC disconnect switch, PVDIST1000/40A</t>
  </si>
  <si>
    <t xml:space="preserve">PV Combiner- PVCOMBI </t>
  </si>
  <si>
    <t>UV resistant cables.</t>
  </si>
  <si>
    <t>Allow for pump automation,to include pressure swith,pressure gauge,signal cable ,check valve and all accessories necessary for automation.</t>
  </si>
  <si>
    <t>Solar PV panel mount frames made of dixon type mild steel angle iron with perforations and galvanised. ( 2No. Solar arrays of 5No panels each)</t>
  </si>
  <si>
    <t>Installation materials including cables and all sundries.</t>
  </si>
  <si>
    <t xml:space="preserve">Total carried to collection of ELEMENT No. 3 </t>
  </si>
  <si>
    <t>Tank</t>
  </si>
  <si>
    <t>3.19</t>
  </si>
  <si>
    <t>5,000L stainless steel  tank as made by steel and tube or equal approved   complete with 25mm ball valve, 25mm washout and 25mm overflow pipe.</t>
  </si>
  <si>
    <t>Steel Tank Tower</t>
  </si>
  <si>
    <t>3.20</t>
  </si>
  <si>
    <t>6m Steel Tower for mounting above tank to Structural Engineers' detail, complete with safety caged cat ladder, 600mm walkway all around, 1.5m high guard rails, 3.0m demountable ladder and all accessories.</t>
  </si>
  <si>
    <t>Pumping and Distribution Line</t>
  </si>
  <si>
    <t>3.21</t>
  </si>
  <si>
    <t>50mm HDPE PN16 pumping line from borehole to overhead tank  complete with all accessories.</t>
  </si>
  <si>
    <t>3.22</t>
  </si>
  <si>
    <t xml:space="preserve">40mm HDPE pipe PN16 water supply line complete with all accessories. </t>
  </si>
  <si>
    <t>3.23</t>
  </si>
  <si>
    <t>Supply and installation of borehole ID out of non reflective aluminium plate engravement and reveted on the pump head assembly as approved by the project manager</t>
  </si>
  <si>
    <t>3.24</t>
  </si>
  <si>
    <t>Borehole disinfection with Chroline as per Specification section 10.</t>
  </si>
  <si>
    <t>3.25</t>
  </si>
  <si>
    <t>Construction  soak away pits 1500mm diameter x 1500mm depth complete with hardcore, all accessories as per specifcation</t>
  </si>
  <si>
    <t>3.26</t>
  </si>
  <si>
    <t>Allow for landscpaing planting indigeneous trees and grassing around the Borehole</t>
  </si>
  <si>
    <t>3.27</t>
  </si>
  <si>
    <t>Construct a gauge 10  chainlink fencing, 2.1m high, including c25 reinforced concrete post at 3.00m spacing, an access gate and all foundation works as per drawing to protect the pump and borehole from animals (approximately 30 meters)</t>
  </si>
  <si>
    <t>COLLECTION</t>
  </si>
  <si>
    <t>Collection 01</t>
  </si>
  <si>
    <t>Collection 02</t>
  </si>
  <si>
    <t>Total for ELEMENT No. 3 carried to Summary</t>
  </si>
  <si>
    <t>SUMMARY</t>
  </si>
  <si>
    <t>Drilling works</t>
  </si>
  <si>
    <t xml:space="preserve">                                                                              </t>
  </si>
  <si>
    <t>Testpumping and completion</t>
  </si>
  <si>
    <t xml:space="preserve">Platform construction and hand pump installation </t>
  </si>
  <si>
    <t>Total Amount to Grand Summary</t>
  </si>
  <si>
    <t>KAEKEM</t>
  </si>
  <si>
    <t>Drilling in overburden with a minimum of 10 5/8'' Tricone roller/ DRAG bits in overburden including instalation and removal of 10'' ID MS temporary casings.</t>
  </si>
  <si>
    <t>Drilling in hard rock at 6 7/8" dia. (50-130mbgl) </t>
  </si>
  <si>
    <t>NO</t>
  </si>
  <si>
    <t>LM</t>
  </si>
  <si>
    <t>Platform construction and hand pump installation</t>
  </si>
  <si>
    <t>KARUA</t>
  </si>
  <si>
    <t>NATABA</t>
  </si>
  <si>
    <t>LOKORIMONGIN</t>
  </si>
  <si>
    <t>OP LOKORIMONGIN</t>
  </si>
  <si>
    <r>
      <rPr>
        <b/>
        <sz val="11"/>
        <rFont val="Garamond"/>
        <family val="1"/>
      </rPr>
      <t>TOTAL RATE ONLY ITEMS;</t>
    </r>
    <r>
      <rPr>
        <sz val="11"/>
        <rFont val="Garamond"/>
        <family val="1"/>
      </rPr>
      <t xml:space="preserve"> Drilling dry holes, Test pumping for boreholes yield &gt;1.5m</t>
    </r>
    <r>
      <rPr>
        <vertAlign val="superscript"/>
        <sz val="11"/>
        <rFont val="Garamond"/>
        <family val="1"/>
      </rPr>
      <t>3</t>
    </r>
    <r>
      <rPr>
        <sz val="11"/>
        <rFont val="Garamond"/>
        <family val="1"/>
      </rPr>
      <t>, supply and installation of solar pumps, pannels and pipeworks (total amount for all items with ''RATE ONLY''; in amount column)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</si>
</sst>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_(* \(#,##0.00\);_(* &quot;-&quot;??_);_(@_)"/>
    <numFmt numFmtId="164" formatCode="_-* #,##0_-;\-* #,##0_-;_-* &quot;-&quot;_-;_-@_-"/>
    <numFmt numFmtId="165" formatCode="_-* #,##0.00_-;\-* #,##0.00_-;_-* &quot;-&quot;??_-;_-@_-"/>
    <numFmt numFmtId="166" formatCode="_(* #,##0_);_(* \(#,##0\);_(* &quot;-&quot;??_);_(@_)"/>
    <numFmt numFmtId="167" formatCode="0.0"/>
    <numFmt numFmtId="168" formatCode="_ * #,##0.00_ ;_ * \-#,##0.00_ ;_ * &quot;-&quot;??_ ;_ @_ "/>
    <numFmt numFmtId="169" formatCode="#,##0.00;[Red]#,##0.00"/>
    <numFmt numFmtId="170" formatCode="#,##0_ ;[Red]\-#,##0\ "/>
    <numFmt numFmtId="171" formatCode="#,##0.00_ ;[Red]\-#,##0.00\ "/>
  </numFmts>
  <fonts count="4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name val="Garamond"/>
      <family val="1"/>
    </font>
    <font>
      <b/>
      <sz val="11"/>
      <name val="Garamond"/>
      <family val="1"/>
    </font>
    <font>
      <sz val="11"/>
      <color indexed="8"/>
      <name val="Garamond"/>
      <family val="1"/>
    </font>
    <font>
      <sz val="11"/>
      <color rgb="FF000000"/>
      <name val="Garamond"/>
      <family val="1"/>
    </font>
    <font>
      <b/>
      <sz val="11"/>
      <color indexed="8"/>
      <name val="Garamond"/>
      <family val="1"/>
    </font>
    <font>
      <b/>
      <u/>
      <sz val="11"/>
      <name val="Garamond"/>
      <family val="1"/>
    </font>
    <font>
      <sz val="10"/>
      <name val="Arial"/>
      <family val="2"/>
    </font>
    <font>
      <sz val="12"/>
      <name val="Arial"/>
      <family val="2"/>
    </font>
    <font>
      <sz val="11"/>
      <color theme="1"/>
      <name val="Garamond"/>
      <family val="1"/>
    </font>
    <font>
      <b/>
      <sz val="22"/>
      <color theme="1"/>
      <name val="Garamond"/>
      <family val="1"/>
    </font>
    <font>
      <sz val="22"/>
      <color theme="1"/>
      <name val="Garamond"/>
      <family val="1"/>
    </font>
    <font>
      <b/>
      <sz val="14"/>
      <name val="Garamond"/>
      <family val="1"/>
    </font>
    <font>
      <b/>
      <sz val="24"/>
      <color rgb="FFFF0000"/>
      <name val="Garamond"/>
      <family val="1"/>
    </font>
    <font>
      <sz val="11"/>
      <color rgb="FF008000"/>
      <name val="Calibri"/>
      <family val="2"/>
      <scheme val="minor"/>
    </font>
    <font>
      <b/>
      <sz val="18"/>
      <name val="Garamond"/>
      <family val="1"/>
    </font>
    <font>
      <b/>
      <sz val="14"/>
      <color theme="1"/>
      <name val="Garamond"/>
      <family val="1"/>
    </font>
    <font>
      <sz val="14"/>
      <color theme="1"/>
      <name val="Garamond"/>
      <family val="1"/>
    </font>
    <font>
      <sz val="14"/>
      <name val="Garamond"/>
      <family val="1"/>
    </font>
    <font>
      <b/>
      <i/>
      <sz val="14"/>
      <color theme="4" tint="-0.499984740745262"/>
      <name val="Garamond"/>
      <family val="1"/>
    </font>
    <font>
      <sz val="11"/>
      <name val="Calibri"/>
      <family val="2"/>
      <scheme val="minor"/>
    </font>
    <font>
      <b/>
      <sz val="16"/>
      <name val="Garamond"/>
      <family val="1"/>
    </font>
    <font>
      <b/>
      <shadow/>
      <u/>
      <sz val="11"/>
      <name val="Garamond"/>
      <family val="1"/>
    </font>
    <font>
      <u/>
      <sz val="11"/>
      <name val="Garamond"/>
      <family val="1"/>
    </font>
    <font>
      <b/>
      <u/>
      <sz val="12"/>
      <name val="Garamond"/>
      <family val="1"/>
    </font>
    <font>
      <sz val="12"/>
      <name val="Garamond"/>
      <family val="1"/>
    </font>
    <font>
      <b/>
      <sz val="12"/>
      <name val="Garamond"/>
      <family val="1"/>
    </font>
    <font>
      <sz val="12"/>
      <color rgb="FFFF0000"/>
      <name val="Garamond"/>
      <family val="1"/>
    </font>
    <font>
      <b/>
      <i/>
      <sz val="11"/>
      <name val="Garamond"/>
      <family val="1"/>
    </font>
    <font>
      <b/>
      <i/>
      <sz val="11"/>
      <color indexed="8"/>
      <name val="Garamond"/>
      <family val="1"/>
    </font>
    <font>
      <sz val="28"/>
      <color theme="1"/>
      <name val="Garamond"/>
      <family val="1"/>
    </font>
    <font>
      <b/>
      <sz val="28"/>
      <color theme="1"/>
      <name val="Garamond"/>
      <family val="1"/>
    </font>
    <font>
      <sz val="8"/>
      <color theme="1"/>
      <name val="Garamond"/>
      <family val="1"/>
    </font>
    <font>
      <sz val="9"/>
      <color indexed="81"/>
      <name val="Tahoma"/>
      <family val="2"/>
    </font>
    <font>
      <b/>
      <sz val="9"/>
      <color indexed="81"/>
      <name val="Tahoma"/>
      <family val="2"/>
    </font>
    <font>
      <vertAlign val="superscript"/>
      <sz val="11"/>
      <name val="Garamond"/>
      <family val="1"/>
    </font>
    <font>
      <b/>
      <sz val="11"/>
      <color rgb="FFFF0000"/>
      <name val="Garamond"/>
      <family val="1"/>
    </font>
    <font>
      <i/>
      <sz val="11"/>
      <name val="Garamond"/>
      <family val="1"/>
    </font>
    <font>
      <sz val="10"/>
      <name val="Arial"/>
      <family val="2"/>
    </font>
  </fonts>
  <fills count="3">
    <fill>
      <patternFill patternType="none"/>
    </fill>
    <fill>
      <patternFill patternType="gray125"/>
    </fill>
    <fill>
      <patternFill patternType="solid">
        <fgColor theme="0" tint="-0.499984740745262"/>
        <bgColor indexed="64"/>
      </patternFill>
    </fill>
  </fills>
  <borders count="27">
    <border>
      <left/>
      <right/>
      <top/>
      <bottom/>
      <diagonal/>
    </border>
    <border>
      <left style="double">
        <color indexed="64"/>
      </left>
      <right style="thin">
        <color indexed="64"/>
      </right>
      <top/>
      <bottom/>
      <diagonal/>
    </border>
    <border>
      <left style="thin">
        <color indexed="64"/>
      </left>
      <right style="double">
        <color indexed="64"/>
      </right>
      <top/>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style="thin">
        <color indexed="64"/>
      </left>
      <right style="double">
        <color indexed="64"/>
      </right>
      <top style="double">
        <color indexed="64"/>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double">
        <color indexed="64"/>
      </left>
      <right/>
      <top/>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right style="double">
        <color indexed="64"/>
      </right>
      <top/>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top/>
      <bottom style="thin">
        <color indexed="64"/>
      </bottom>
      <diagonal/>
    </border>
    <border>
      <left style="thin">
        <color auto="1"/>
      </left>
      <right style="thin">
        <color auto="1"/>
      </right>
      <top/>
      <bottom/>
      <diagonal/>
    </border>
  </borders>
  <cellStyleXfs count="19">
    <xf numFmtId="0" fontId="0" fillId="0" borderId="0"/>
    <xf numFmtId="43" fontId="4" fillId="0" borderId="0" applyFont="0" applyFill="0" applyBorder="0" applyAlignment="0" applyProtection="0"/>
    <xf numFmtId="0" fontId="11" fillId="0" borderId="0">
      <alignment horizontal="justify"/>
    </xf>
    <xf numFmtId="0" fontId="12" fillId="0" borderId="0"/>
    <xf numFmtId="0" fontId="11" fillId="0" borderId="0">
      <alignment horizontal="justify"/>
    </xf>
    <xf numFmtId="0" fontId="11" fillId="0" borderId="0">
      <alignment horizontal="justify"/>
    </xf>
    <xf numFmtId="43" fontId="11" fillId="0" borderId="0" applyFont="0" applyFill="0" applyBorder="0" applyProtection="0">
      <alignment vertical="top"/>
    </xf>
    <xf numFmtId="0" fontId="3" fillId="0" borderId="0"/>
    <xf numFmtId="168" fontId="3" fillId="0" borderId="0" applyFont="0" applyFill="0" applyBorder="0" applyAlignment="0" applyProtection="0">
      <alignment vertical="center"/>
    </xf>
    <xf numFmtId="0" fontId="2" fillId="0" borderId="0"/>
    <xf numFmtId="164" fontId="42" fillId="0" borderId="0" applyFont="0" applyFill="0" applyBorder="0" applyAlignment="0" applyProtection="0"/>
    <xf numFmtId="0" fontId="4" fillId="0" borderId="0">
      <alignment horizontal="justify" vertical="top" wrapText="1"/>
    </xf>
    <xf numFmtId="43" fontId="4" fillId="0" borderId="0" applyFont="0" applyFill="0" applyBorder="0" applyProtection="0">
      <alignment vertical="top"/>
    </xf>
    <xf numFmtId="0" fontId="4" fillId="0" borderId="0">
      <alignment horizontal="justify"/>
    </xf>
    <xf numFmtId="43" fontId="4" fillId="0" borderId="0" applyFont="0" applyFill="0" applyBorder="0" applyAlignment="0" applyProtection="0"/>
    <xf numFmtId="0" fontId="12" fillId="0" borderId="0"/>
    <xf numFmtId="43" fontId="4" fillId="0" borderId="0" applyFont="0" applyFill="0" applyBorder="0" applyProtection="0">
      <alignment vertical="top"/>
    </xf>
    <xf numFmtId="43" fontId="1" fillId="0" borderId="0" applyFont="0" applyFill="0" applyBorder="0" applyAlignment="0" applyProtection="0"/>
    <xf numFmtId="0" fontId="4" fillId="0" borderId="0"/>
  </cellStyleXfs>
  <cellXfs count="272">
    <xf numFmtId="0" fontId="0" fillId="0" borderId="0" xfId="0"/>
    <xf numFmtId="0" fontId="34" fillId="0" borderId="0" xfId="9" applyFont="1"/>
    <xf numFmtId="0" fontId="2" fillId="0" borderId="0" xfId="9"/>
    <xf numFmtId="0" fontId="36" fillId="0" borderId="0" xfId="9" applyFont="1"/>
    <xf numFmtId="0" fontId="3" fillId="0" borderId="0" xfId="7" applyProtection="1">
      <protection locked="0"/>
    </xf>
    <xf numFmtId="0" fontId="18" fillId="0" borderId="0" xfId="7" applyFont="1" applyProtection="1">
      <protection locked="0"/>
    </xf>
    <xf numFmtId="0" fontId="24" fillId="0" borderId="0" xfId="7" applyFont="1" applyProtection="1">
      <protection locked="0"/>
    </xf>
    <xf numFmtId="43" fontId="24" fillId="0" borderId="0" xfId="7" applyNumberFormat="1" applyFont="1" applyProtection="1">
      <protection locked="0"/>
    </xf>
    <xf numFmtId="0" fontId="5" fillId="0" borderId="0" xfId="7" applyFont="1"/>
    <xf numFmtId="0" fontId="6" fillId="0" borderId="0" xfId="7" applyFont="1" applyAlignment="1">
      <alignment horizontal="center"/>
    </xf>
    <xf numFmtId="166" fontId="6" fillId="0" borderId="0" xfId="8" applyNumberFormat="1" applyFont="1" applyAlignment="1" applyProtection="1">
      <alignment horizontal="center"/>
    </xf>
    <xf numFmtId="0" fontId="6" fillId="0" borderId="18" xfId="7" applyFont="1" applyBorder="1" applyAlignment="1">
      <alignment horizontal="center"/>
    </xf>
    <xf numFmtId="0" fontId="6" fillId="0" borderId="21" xfId="7" applyFont="1" applyBorder="1" applyAlignment="1">
      <alignment horizontal="center"/>
    </xf>
    <xf numFmtId="0" fontId="5" fillId="0" borderId="18" xfId="7" applyFont="1" applyBorder="1"/>
    <xf numFmtId="166" fontId="5" fillId="0" borderId="0" xfId="8" applyNumberFormat="1" applyFont="1" applyBorder="1" applyAlignment="1" applyProtection="1">
      <alignment horizontal="center"/>
    </xf>
    <xf numFmtId="0" fontId="5" fillId="0" borderId="0" xfId="7" applyFont="1" applyAlignment="1">
      <alignment horizontal="center"/>
    </xf>
    <xf numFmtId="166" fontId="5" fillId="0" borderId="21" xfId="8" applyNumberFormat="1" applyFont="1" applyBorder="1" applyAlignment="1" applyProtection="1">
      <alignment horizontal="center"/>
    </xf>
    <xf numFmtId="0" fontId="6" fillId="0" borderId="22" xfId="7" applyFont="1" applyBorder="1" applyAlignment="1">
      <alignment horizontal="center"/>
    </xf>
    <xf numFmtId="166" fontId="6" fillId="0" borderId="22" xfId="8" applyNumberFormat="1" applyFont="1" applyBorder="1" applyAlignment="1" applyProtection="1">
      <alignment horizontal="center" wrapText="1"/>
    </xf>
    <xf numFmtId="166" fontId="5" fillId="0" borderId="23" xfId="8" applyNumberFormat="1" applyFont="1" applyBorder="1" applyAlignment="1" applyProtection="1">
      <alignment horizontal="center"/>
    </xf>
    <xf numFmtId="0" fontId="5" fillId="0" borderId="23" xfId="7" applyFont="1" applyBorder="1" applyAlignment="1">
      <alignment horizontal="center"/>
    </xf>
    <xf numFmtId="166" fontId="6" fillId="0" borderId="23" xfId="8" applyNumberFormat="1" applyFont="1" applyBorder="1" applyAlignment="1" applyProtection="1">
      <alignment horizontal="center"/>
    </xf>
    <xf numFmtId="0" fontId="6" fillId="0" borderId="0" xfId="7" applyFont="1"/>
    <xf numFmtId="0" fontId="6" fillId="0" borderId="18" xfId="7" applyFont="1" applyBorder="1"/>
    <xf numFmtId="0" fontId="6" fillId="0" borderId="23" xfId="7" applyFont="1" applyBorder="1" applyAlignment="1">
      <alignment horizontal="center"/>
    </xf>
    <xf numFmtId="166" fontId="6" fillId="0" borderId="22" xfId="8" applyNumberFormat="1" applyFont="1" applyBorder="1" applyAlignment="1" applyProtection="1">
      <alignment horizontal="center"/>
    </xf>
    <xf numFmtId="0" fontId="5" fillId="0" borderId="0" xfId="7" applyFont="1" applyAlignment="1">
      <alignment wrapText="1"/>
    </xf>
    <xf numFmtId="166" fontId="5" fillId="0" borderId="23" xfId="8" applyNumberFormat="1" applyFont="1" applyBorder="1" applyAlignment="1" applyProtection="1">
      <alignment horizontal="center" vertical="center"/>
    </xf>
    <xf numFmtId="0" fontId="6" fillId="0" borderId="18" xfId="7" applyFont="1" applyBorder="1" applyAlignment="1">
      <alignment vertical="top"/>
    </xf>
    <xf numFmtId="0" fontId="6" fillId="0" borderId="0" xfId="7" applyFont="1" applyAlignment="1">
      <alignment vertical="top"/>
    </xf>
    <xf numFmtId="166" fontId="6" fillId="0" borderId="24" xfId="8" applyNumberFormat="1" applyFont="1" applyBorder="1" applyAlignment="1" applyProtection="1">
      <alignment horizontal="center" vertical="top"/>
    </xf>
    <xf numFmtId="0" fontId="6" fillId="0" borderId="24" xfId="7" applyFont="1" applyBorder="1" applyAlignment="1">
      <alignment horizontal="center" vertical="top"/>
    </xf>
    <xf numFmtId="0" fontId="5" fillId="0" borderId="12" xfId="7" applyFont="1" applyBorder="1"/>
    <xf numFmtId="0" fontId="5" fillId="0" borderId="8" xfId="7" applyFont="1" applyBorder="1"/>
    <xf numFmtId="166" fontId="5" fillId="0" borderId="8" xfId="8" applyNumberFormat="1" applyFont="1" applyBorder="1" applyAlignment="1" applyProtection="1">
      <alignment horizontal="center"/>
    </xf>
    <xf numFmtId="0" fontId="5" fillId="0" borderId="8" xfId="7" applyFont="1" applyBorder="1" applyAlignment="1">
      <alignment horizontal="center"/>
    </xf>
    <xf numFmtId="166" fontId="5" fillId="0" borderId="13" xfId="8" applyNumberFormat="1" applyFont="1" applyBorder="1" applyAlignment="1" applyProtection="1">
      <alignment horizontal="center"/>
    </xf>
    <xf numFmtId="0" fontId="5" fillId="0" borderId="0" xfId="7" applyFont="1" applyAlignment="1">
      <alignment horizontal="justify" vertical="top"/>
    </xf>
    <xf numFmtId="0" fontId="5" fillId="0" borderId="0" xfId="7" applyFont="1" applyAlignment="1">
      <alignment horizontal="center" vertical="top"/>
    </xf>
    <xf numFmtId="37" fontId="5" fillId="0" borderId="0" xfId="7" applyNumberFormat="1" applyFont="1" applyAlignment="1">
      <alignment horizontal="justify" vertical="top"/>
    </xf>
    <xf numFmtId="0" fontId="27" fillId="0" borderId="0" xfId="7" applyFont="1" applyAlignment="1">
      <alignment horizontal="justify" vertical="top"/>
    </xf>
    <xf numFmtId="0" fontId="28" fillId="0" borderId="0" xfId="7" applyFont="1" applyAlignment="1">
      <alignment horizontal="center" vertical="top" wrapText="1"/>
    </xf>
    <xf numFmtId="37" fontId="29" fillId="0" borderId="0" xfId="7" applyNumberFormat="1" applyFont="1" applyAlignment="1">
      <alignment horizontal="justify" vertical="top" wrapText="1"/>
    </xf>
    <xf numFmtId="0" fontId="29" fillId="0" borderId="0" xfId="7" applyFont="1" applyAlignment="1">
      <alignment horizontal="justify" vertical="top" wrapText="1"/>
    </xf>
    <xf numFmtId="0" fontId="29" fillId="0" borderId="0" xfId="7" applyFont="1" applyAlignment="1">
      <alignment horizontal="justify" vertical="top"/>
    </xf>
    <xf numFmtId="0" fontId="29" fillId="0" borderId="0" xfId="7" applyFont="1" applyAlignment="1">
      <alignment horizontal="center" vertical="top" wrapText="1"/>
    </xf>
    <xf numFmtId="0" fontId="29" fillId="0" borderId="0" xfId="7" applyFont="1" applyAlignment="1">
      <alignment horizontal="left" vertical="top" wrapText="1"/>
    </xf>
    <xf numFmtId="0" fontId="29" fillId="0" borderId="0" xfId="7" quotePrefix="1" applyFont="1" applyAlignment="1">
      <alignment horizontal="center" vertical="top"/>
    </xf>
    <xf numFmtId="167" fontId="30" fillId="0" borderId="0" xfId="7" applyNumberFormat="1" applyFont="1" applyAlignment="1">
      <alignment horizontal="center" vertical="top" wrapText="1"/>
    </xf>
    <xf numFmtId="167" fontId="29" fillId="0" borderId="0" xfId="7" applyNumberFormat="1" applyFont="1" applyAlignment="1">
      <alignment horizontal="center" vertical="top" wrapText="1"/>
    </xf>
    <xf numFmtId="0" fontId="29" fillId="0" borderId="0" xfId="7" applyFont="1" applyAlignment="1">
      <alignment vertical="top"/>
    </xf>
    <xf numFmtId="0" fontId="29" fillId="0" borderId="0" xfId="7" applyFont="1" applyAlignment="1">
      <alignment vertical="top" wrapText="1"/>
    </xf>
    <xf numFmtId="37" fontId="29" fillId="0" borderId="0" xfId="7" applyNumberFormat="1" applyFont="1" applyAlignment="1">
      <alignment vertical="top" wrapText="1"/>
    </xf>
    <xf numFmtId="37" fontId="29" fillId="0" borderId="0" xfId="7" applyNumberFormat="1" applyFont="1" applyAlignment="1">
      <alignment horizontal="justify" vertical="top"/>
    </xf>
    <xf numFmtId="16" fontId="29" fillId="0" borderId="0" xfId="7" quotePrefix="1" applyNumberFormat="1" applyFont="1" applyAlignment="1">
      <alignment horizontal="right" vertical="top" wrapText="1"/>
    </xf>
    <xf numFmtId="0" fontId="29" fillId="0" borderId="0" xfId="7" quotePrefix="1" applyFont="1" applyAlignment="1">
      <alignment horizontal="right" vertical="top"/>
    </xf>
    <xf numFmtId="0" fontId="30" fillId="0" borderId="0" xfId="7" applyFont="1" applyAlignment="1">
      <alignment vertical="top"/>
    </xf>
    <xf numFmtId="16" fontId="29" fillId="0" borderId="0" xfId="7" quotePrefix="1" applyNumberFormat="1" applyFont="1" applyAlignment="1">
      <alignment horizontal="center" vertical="top" wrapText="1"/>
    </xf>
    <xf numFmtId="0" fontId="30" fillId="0" borderId="0" xfId="7" applyFont="1" applyAlignment="1">
      <alignment vertical="top" wrapText="1"/>
    </xf>
    <xf numFmtId="167" fontId="30" fillId="0" borderId="0" xfId="7" quotePrefix="1" applyNumberFormat="1" applyFont="1" applyAlignment="1">
      <alignment horizontal="center" vertical="top" wrapText="1"/>
    </xf>
    <xf numFmtId="37" fontId="31" fillId="0" borderId="0" xfId="7" quotePrefix="1" applyNumberFormat="1" applyFont="1" applyAlignment="1">
      <alignment horizontal="center" vertical="top" wrapText="1"/>
    </xf>
    <xf numFmtId="37" fontId="31" fillId="0" borderId="0" xfId="7" quotePrefix="1" applyNumberFormat="1" applyFont="1" applyAlignment="1">
      <alignment horizontal="right" vertical="top"/>
    </xf>
    <xf numFmtId="37" fontId="29" fillId="0" borderId="0" xfId="7" applyNumberFormat="1" applyFont="1" applyAlignment="1">
      <alignment vertical="top"/>
    </xf>
    <xf numFmtId="16" fontId="29" fillId="0" borderId="0" xfId="7" quotePrefix="1" applyNumberFormat="1" applyFont="1" applyAlignment="1">
      <alignment horizontal="right" vertical="top"/>
    </xf>
    <xf numFmtId="167" fontId="29" fillId="0" borderId="0" xfId="7" quotePrefix="1" applyNumberFormat="1" applyFont="1" applyAlignment="1">
      <alignment horizontal="center" vertical="top" wrapText="1"/>
    </xf>
    <xf numFmtId="0" fontId="5" fillId="0" borderId="0" xfId="7" applyFont="1" applyAlignment="1">
      <alignment horizontal="center" vertical="top" wrapText="1"/>
    </xf>
    <xf numFmtId="0" fontId="5" fillId="0" borderId="0" xfId="7" applyFont="1" applyAlignment="1">
      <alignment horizontal="justify" vertical="top" wrapText="1"/>
    </xf>
    <xf numFmtId="37" fontId="5" fillId="0" borderId="0" xfId="7" quotePrefix="1" applyNumberFormat="1" applyFont="1" applyAlignment="1">
      <alignment horizontal="center" vertical="top" wrapText="1"/>
    </xf>
    <xf numFmtId="37" fontId="5" fillId="0" borderId="0" xfId="7" quotePrefix="1" applyNumberFormat="1" applyFont="1" applyAlignment="1">
      <alignment horizontal="right" vertical="top"/>
    </xf>
    <xf numFmtId="0" fontId="5" fillId="0" borderId="25" xfId="7" applyFont="1" applyBorder="1" applyAlignment="1">
      <alignment horizontal="justify" vertical="top"/>
    </xf>
    <xf numFmtId="0" fontId="13" fillId="2" borderId="0" xfId="7" applyFont="1" applyFill="1"/>
    <xf numFmtId="0" fontId="13" fillId="0" borderId="0" xfId="7" applyFont="1"/>
    <xf numFmtId="0" fontId="17" fillId="0" borderId="0" xfId="7" applyFont="1" applyAlignment="1">
      <alignment horizontal="center" vertical="center" wrapText="1"/>
    </xf>
    <xf numFmtId="0" fontId="15" fillId="0" borderId="0" xfId="7" applyFont="1" applyAlignment="1">
      <alignment horizontal="center" vertical="center" wrapText="1"/>
    </xf>
    <xf numFmtId="0" fontId="22" fillId="0" borderId="0" xfId="7" applyFont="1" applyAlignment="1">
      <alignment horizontal="center" vertical="top" wrapText="1"/>
    </xf>
    <xf numFmtId="0" fontId="5" fillId="0" borderId="0" xfId="0" applyFont="1" applyProtection="1">
      <protection locked="0"/>
    </xf>
    <xf numFmtId="166" fontId="5" fillId="0" borderId="0" xfId="1" applyNumberFormat="1" applyFont="1" applyFill="1" applyBorder="1" applyAlignment="1" applyProtection="1">
      <protection locked="0"/>
    </xf>
    <xf numFmtId="166" fontId="6" fillId="0" borderId="0" xfId="1" applyNumberFormat="1" applyFont="1" applyFill="1" applyBorder="1" applyAlignment="1" applyProtection="1">
      <protection locked="0"/>
    </xf>
    <xf numFmtId="0" fontId="9" fillId="0" borderId="4" xfId="0" applyFont="1" applyBorder="1" applyAlignment="1" applyProtection="1">
      <alignment horizontal="center" vertical="center" wrapText="1"/>
      <protection locked="0"/>
    </xf>
    <xf numFmtId="0" fontId="6" fillId="0" borderId="4" xfId="0" applyFont="1" applyBorder="1" applyAlignment="1" applyProtection="1">
      <alignment horizontal="center" vertical="top" wrapText="1"/>
      <protection locked="0"/>
    </xf>
    <xf numFmtId="0" fontId="5" fillId="0" borderId="0" xfId="0" applyFont="1" applyAlignment="1" applyProtection="1">
      <alignment vertical="top"/>
      <protection locked="0"/>
    </xf>
    <xf numFmtId="0" fontId="6" fillId="0" borderId="4" xfId="0" applyFont="1" applyBorder="1" applyAlignment="1" applyProtection="1">
      <alignment horizontal="center" vertical="center" wrapText="1"/>
      <protection locked="0"/>
    </xf>
    <xf numFmtId="0" fontId="6" fillId="0" borderId="0" xfId="0" applyFont="1" applyAlignment="1" applyProtection="1">
      <alignment horizontal="center"/>
      <protection locked="0"/>
    </xf>
    <xf numFmtId="0" fontId="5" fillId="0" borderId="0" xfId="0" applyFont="1" applyAlignment="1" applyProtection="1">
      <alignment horizontal="center" vertical="center"/>
      <protection locked="0"/>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166" fontId="5" fillId="0" borderId="2" xfId="1" applyNumberFormat="1" applyFont="1" applyFill="1" applyBorder="1" applyAlignment="1" applyProtection="1">
      <alignment horizontal="center" vertical="center"/>
    </xf>
    <xf numFmtId="0" fontId="7" fillId="0" borderId="1" xfId="0" applyFont="1" applyBorder="1" applyAlignment="1">
      <alignment horizontal="center" vertical="top" wrapText="1"/>
    </xf>
    <xf numFmtId="166" fontId="5" fillId="0" borderId="2" xfId="1" applyNumberFormat="1" applyFont="1" applyFill="1" applyBorder="1" applyAlignment="1" applyProtection="1">
      <alignment horizontal="center" vertical="center" wrapText="1"/>
    </xf>
    <xf numFmtId="2" fontId="7" fillId="0" borderId="1" xfId="0" applyNumberFormat="1" applyFont="1" applyBorder="1" applyAlignment="1">
      <alignment horizontal="center" vertical="top" wrapText="1"/>
    </xf>
    <xf numFmtId="166" fontId="5" fillId="0" borderId="2" xfId="0" applyNumberFormat="1" applyFont="1" applyBorder="1" applyAlignment="1">
      <alignment horizontal="center" vertical="center" wrapText="1"/>
    </xf>
    <xf numFmtId="0" fontId="6" fillId="0" borderId="4" xfId="0" applyFont="1" applyBorder="1" applyAlignment="1">
      <alignment horizontal="left" vertical="top" wrapText="1"/>
    </xf>
    <xf numFmtId="0" fontId="9" fillId="0" borderId="4" xfId="0" applyFont="1" applyBorder="1" applyAlignment="1">
      <alignment horizontal="center" vertical="center" wrapText="1"/>
    </xf>
    <xf numFmtId="166" fontId="6" fillId="0" borderId="5" xfId="0" applyNumberFormat="1" applyFont="1" applyBorder="1" applyAlignment="1">
      <alignment horizontal="center" vertical="center" wrapText="1"/>
    </xf>
    <xf numFmtId="166" fontId="6" fillId="0" borderId="2" xfId="0" applyNumberFormat="1" applyFont="1" applyBorder="1" applyAlignment="1">
      <alignment horizontal="center" vertical="center" wrapText="1"/>
    </xf>
    <xf numFmtId="0" fontId="6" fillId="0" borderId="4" xfId="0" applyFont="1" applyBorder="1" applyAlignment="1">
      <alignment horizontal="center" vertical="top" wrapText="1"/>
    </xf>
    <xf numFmtId="0" fontId="6" fillId="0" borderId="1" xfId="0" applyFont="1" applyBorder="1" applyAlignment="1">
      <alignment horizontal="center" vertical="top" wrapText="1"/>
    </xf>
    <xf numFmtId="2" fontId="5" fillId="0" borderId="1" xfId="0" applyNumberFormat="1" applyFont="1" applyBorder="1" applyAlignment="1">
      <alignment horizontal="center" vertical="top"/>
    </xf>
    <xf numFmtId="0" fontId="5" fillId="0" borderId="1" xfId="0" applyFont="1" applyBorder="1" applyAlignment="1">
      <alignment horizontal="center" vertical="top" wrapText="1"/>
    </xf>
    <xf numFmtId="0" fontId="6" fillId="0" borderId="4" xfId="0" applyFont="1" applyBorder="1" applyAlignment="1">
      <alignment horizontal="center" vertical="center" wrapText="1"/>
    </xf>
    <xf numFmtId="167" fontId="6" fillId="0" borderId="2" xfId="0" applyNumberFormat="1" applyFont="1" applyBorder="1" applyAlignment="1">
      <alignment horizontal="center" vertical="center"/>
    </xf>
    <xf numFmtId="166" fontId="6" fillId="0" borderId="2" xfId="0" applyNumberFormat="1" applyFont="1" applyBorder="1" applyAlignment="1">
      <alignment horizontal="center" vertical="center"/>
    </xf>
    <xf numFmtId="0" fontId="6" fillId="0" borderId="19" xfId="0" applyFont="1" applyBorder="1" applyAlignment="1">
      <alignment vertical="center"/>
    </xf>
    <xf numFmtId="166" fontId="6" fillId="0" borderId="19" xfId="0" applyNumberFormat="1" applyFont="1" applyBorder="1" applyAlignment="1">
      <alignment horizontal="center" vertical="center"/>
    </xf>
    <xf numFmtId="166" fontId="6" fillId="0" borderId="20" xfId="0" applyNumberFormat="1" applyFont="1" applyBorder="1" applyAlignment="1">
      <alignment horizontal="center" vertical="center"/>
    </xf>
    <xf numFmtId="0" fontId="6" fillId="0" borderId="3" xfId="0" applyFont="1" applyBorder="1" applyAlignment="1">
      <alignment horizontal="center" vertical="center" wrapText="1"/>
    </xf>
    <xf numFmtId="169" fontId="5" fillId="0" borderId="1" xfId="0" applyNumberFormat="1" applyFont="1" applyBorder="1" applyAlignment="1">
      <alignment horizontal="center" vertical="top"/>
    </xf>
    <xf numFmtId="166" fontId="6" fillId="0" borderId="0" xfId="8" applyNumberFormat="1" applyFont="1" applyAlignment="1" applyProtection="1">
      <alignment horizontal="center"/>
      <protection locked="0"/>
    </xf>
    <xf numFmtId="0" fontId="6" fillId="0" borderId="21" xfId="7" applyFont="1" applyBorder="1" applyAlignment="1" applyProtection="1">
      <alignment horizontal="center"/>
      <protection locked="0"/>
    </xf>
    <xf numFmtId="166" fontId="5" fillId="0" borderId="21" xfId="8" applyNumberFormat="1" applyFont="1" applyBorder="1" applyAlignment="1" applyProtection="1">
      <alignment horizontal="center"/>
      <protection locked="0"/>
    </xf>
    <xf numFmtId="166" fontId="6" fillId="0" borderId="22" xfId="8" applyNumberFormat="1" applyFont="1" applyBorder="1" applyAlignment="1" applyProtection="1">
      <alignment horizontal="center" wrapText="1"/>
      <protection locked="0"/>
    </xf>
    <xf numFmtId="166" fontId="6" fillId="0" borderId="23" xfId="8" applyNumberFormat="1" applyFont="1" applyBorder="1" applyAlignment="1" applyProtection="1">
      <alignment horizontal="center"/>
      <protection locked="0"/>
    </xf>
    <xf numFmtId="166" fontId="5" fillId="0" borderId="23" xfId="8" applyNumberFormat="1" applyFont="1" applyBorder="1" applyAlignment="1" applyProtection="1">
      <alignment horizontal="center"/>
      <protection locked="0"/>
    </xf>
    <xf numFmtId="166" fontId="6" fillId="0" borderId="22" xfId="8" applyNumberFormat="1" applyFont="1" applyBorder="1" applyAlignment="1" applyProtection="1">
      <alignment horizontal="center"/>
      <protection locked="0"/>
    </xf>
    <xf numFmtId="166" fontId="5" fillId="0" borderId="23" xfId="8" applyNumberFormat="1" applyFont="1" applyBorder="1" applyAlignment="1" applyProtection="1">
      <alignment horizontal="center" vertical="center"/>
      <protection locked="0"/>
    </xf>
    <xf numFmtId="166" fontId="6" fillId="0" borderId="24" xfId="8" applyNumberFormat="1" applyFont="1" applyBorder="1" applyAlignment="1" applyProtection="1">
      <alignment horizontal="center" vertical="top"/>
      <protection locked="0"/>
    </xf>
    <xf numFmtId="166" fontId="5" fillId="0" borderId="13" xfId="8" applyNumberFormat="1" applyFont="1" applyBorder="1" applyAlignment="1" applyProtection="1">
      <alignment horizontal="center"/>
      <protection locked="0"/>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top"/>
    </xf>
    <xf numFmtId="0" fontId="7" fillId="0" borderId="3" xfId="0" applyFont="1" applyBorder="1" applyAlignment="1">
      <alignment horizontal="center" vertical="top" wrapText="1"/>
    </xf>
    <xf numFmtId="0" fontId="5" fillId="0" borderId="3" xfId="0" applyFont="1" applyBorder="1" applyAlignment="1">
      <alignment horizontal="center" vertical="top" wrapText="1"/>
    </xf>
    <xf numFmtId="167" fontId="5" fillId="0" borderId="1" xfId="0" applyNumberFormat="1" applyFont="1" applyBorder="1" applyAlignment="1">
      <alignment horizontal="center" vertical="center"/>
    </xf>
    <xf numFmtId="0" fontId="5" fillId="0" borderId="1" xfId="0" applyFont="1" applyBorder="1" applyAlignment="1">
      <alignment horizontal="center"/>
    </xf>
    <xf numFmtId="0" fontId="5" fillId="0" borderId="3" xfId="0" applyFont="1" applyBorder="1" applyAlignment="1">
      <alignment horizontal="center"/>
    </xf>
    <xf numFmtId="0" fontId="5" fillId="0" borderId="0" xfId="0" applyFont="1" applyAlignment="1" applyProtection="1">
      <alignment horizontal="center"/>
      <protection locked="0"/>
    </xf>
    <xf numFmtId="0" fontId="5" fillId="0" borderId="8" xfId="0" applyFont="1" applyBorder="1" applyProtection="1">
      <protection locked="0"/>
    </xf>
    <xf numFmtId="0" fontId="5" fillId="0" borderId="5" xfId="0" applyFont="1" applyBorder="1" applyProtection="1">
      <protection locked="0"/>
    </xf>
    <xf numFmtId="2" fontId="5" fillId="0" borderId="1" xfId="0" applyNumberFormat="1" applyFont="1" applyBorder="1" applyAlignment="1">
      <alignment horizontal="center" vertical="top" wrapText="1"/>
    </xf>
    <xf numFmtId="0" fontId="5" fillId="0" borderId="0" xfId="11" applyFont="1" applyAlignment="1">
      <alignment horizontal="justify" vertical="center" wrapText="1"/>
    </xf>
    <xf numFmtId="164" fontId="5" fillId="0" borderId="0" xfId="10" applyFont="1" applyFill="1" applyAlignment="1">
      <alignment vertical="center"/>
    </xf>
    <xf numFmtId="164" fontId="5" fillId="0" borderId="0" xfId="10" applyFont="1" applyFill="1" applyAlignment="1">
      <alignment horizontal="right" vertical="center" wrapText="1"/>
    </xf>
    <xf numFmtId="0" fontId="5" fillId="0" borderId="0" xfId="0" applyFont="1" applyAlignment="1">
      <alignment vertical="center" wrapText="1"/>
    </xf>
    <xf numFmtId="0" fontId="5" fillId="0" borderId="0" xfId="0" applyFont="1" applyAlignment="1">
      <alignment vertical="center"/>
    </xf>
    <xf numFmtId="0" fontId="13" fillId="0" borderId="0" xfId="0" applyFont="1" applyAlignment="1">
      <alignment vertical="center"/>
    </xf>
    <xf numFmtId="164" fontId="13" fillId="0" borderId="0" xfId="10" applyFont="1" applyFill="1" applyAlignment="1">
      <alignment vertical="center"/>
    </xf>
    <xf numFmtId="166" fontId="5" fillId="0" borderId="26" xfId="1" applyNumberFormat="1" applyFont="1" applyFill="1" applyBorder="1" applyAlignment="1" applyProtection="1">
      <alignment horizontal="center" vertical="center"/>
    </xf>
    <xf numFmtId="165" fontId="5" fillId="0" borderId="26" xfId="12" applyNumberFormat="1" applyFont="1" applyFill="1" applyBorder="1" applyAlignment="1" applyProtection="1">
      <alignment horizontal="right" vertical="top"/>
      <protection locked="0"/>
    </xf>
    <xf numFmtId="165" fontId="6" fillId="0" borderId="26" xfId="13" applyNumberFormat="1" applyFont="1" applyBorder="1" applyAlignment="1">
      <alignment horizontal="right" vertical="top" wrapText="1"/>
    </xf>
    <xf numFmtId="166" fontId="5" fillId="0" borderId="26" xfId="0" applyNumberFormat="1" applyFont="1" applyBorder="1" applyAlignment="1">
      <alignment horizontal="center" vertical="center" wrapText="1"/>
    </xf>
    <xf numFmtId="0" fontId="6" fillId="0" borderId="26" xfId="0" applyFont="1" applyBorder="1" applyAlignment="1">
      <alignment horizontal="center" vertical="top" wrapText="1"/>
    </xf>
    <xf numFmtId="0" fontId="5" fillId="0" borderId="26" xfId="0" applyFont="1" applyBorder="1" applyAlignment="1">
      <alignment horizontal="center" vertical="center"/>
    </xf>
    <xf numFmtId="166" fontId="5" fillId="0" borderId="26" xfId="1" applyNumberFormat="1" applyFont="1" applyFill="1" applyBorder="1" applyAlignment="1" applyProtection="1">
      <alignment horizontal="center" vertical="center"/>
      <protection locked="0"/>
    </xf>
    <xf numFmtId="166" fontId="5" fillId="0" borderId="26" xfId="1" applyNumberFormat="1" applyFont="1" applyFill="1" applyBorder="1" applyAlignment="1" applyProtection="1">
      <alignment horizontal="center" vertical="center" wrapText="1"/>
    </xf>
    <xf numFmtId="0" fontId="7" fillId="0" borderId="26" xfId="0" applyFont="1" applyBorder="1" applyAlignment="1">
      <alignment horizontal="center" vertical="center" wrapText="1"/>
    </xf>
    <xf numFmtId="166" fontId="5" fillId="0" borderId="26" xfId="1" applyNumberFormat="1" applyFont="1" applyFill="1" applyBorder="1" applyAlignment="1" applyProtection="1">
      <alignment horizontal="center" vertical="center" wrapText="1"/>
      <protection locked="0"/>
    </xf>
    <xf numFmtId="0" fontId="5" fillId="0" borderId="26" xfId="0" applyFont="1" applyBorder="1" applyAlignment="1">
      <alignment horizontal="center" vertical="center" wrapText="1"/>
    </xf>
    <xf numFmtId="166" fontId="6" fillId="0" borderId="4" xfId="0" applyNumberFormat="1" applyFont="1" applyBorder="1" applyAlignment="1">
      <alignment horizontal="center" vertical="center" wrapText="1"/>
    </xf>
    <xf numFmtId="0" fontId="9" fillId="0" borderId="26" xfId="0" applyFont="1" applyBorder="1" applyAlignment="1">
      <alignment horizontal="center" vertical="center" wrapText="1"/>
    </xf>
    <xf numFmtId="0" fontId="9" fillId="0" borderId="26" xfId="0" applyFont="1" applyBorder="1" applyAlignment="1" applyProtection="1">
      <alignment horizontal="center" vertical="center" wrapText="1"/>
      <protection locked="0"/>
    </xf>
    <xf numFmtId="166" fontId="6" fillId="0" borderId="26" xfId="0" applyNumberFormat="1" applyFont="1" applyBorder="1" applyAlignment="1">
      <alignment horizontal="center" vertical="center" wrapText="1"/>
    </xf>
    <xf numFmtId="0" fontId="6" fillId="0" borderId="26" xfId="0" applyFont="1" applyBorder="1" applyAlignment="1">
      <alignment vertical="top" wrapText="1"/>
    </xf>
    <xf numFmtId="0" fontId="6" fillId="0" borderId="26" xfId="0" applyFont="1" applyBorder="1" applyAlignment="1" applyProtection="1">
      <alignment vertical="top" wrapText="1"/>
      <protection locked="0"/>
    </xf>
    <xf numFmtId="0" fontId="6" fillId="0" borderId="26" xfId="0" applyFont="1" applyBorder="1" applyAlignment="1" applyProtection="1">
      <alignment horizontal="center" vertical="top" wrapText="1"/>
      <protection locked="0"/>
    </xf>
    <xf numFmtId="0" fontId="6" fillId="0" borderId="26" xfId="0" applyFont="1" applyBorder="1" applyAlignment="1">
      <alignment horizontal="center" vertical="center" wrapText="1"/>
    </xf>
    <xf numFmtId="0" fontId="6" fillId="0" borderId="26" xfId="0" applyFont="1" applyBorder="1" applyAlignment="1" applyProtection="1">
      <alignment horizontal="center" vertical="center" wrapText="1"/>
      <protection locked="0"/>
    </xf>
    <xf numFmtId="0" fontId="5" fillId="0" borderId="26" xfId="3" applyFont="1" applyBorder="1" applyAlignment="1">
      <alignment horizontal="center" vertical="center"/>
    </xf>
    <xf numFmtId="1" fontId="5" fillId="0" borderId="26" xfId="6" applyNumberFormat="1" applyFont="1" applyFill="1" applyBorder="1" applyAlignment="1" applyProtection="1">
      <alignment horizontal="center" vertical="center"/>
    </xf>
    <xf numFmtId="0" fontId="5" fillId="0" borderId="26" xfId="2" applyFont="1" applyBorder="1" applyAlignment="1">
      <alignment horizontal="center" vertical="top"/>
    </xf>
    <xf numFmtId="170" fontId="5" fillId="0" borderId="26" xfId="1" applyNumberFormat="1" applyFont="1" applyFill="1" applyBorder="1" applyAlignment="1" applyProtection="1">
      <alignment horizontal="center" vertical="top"/>
    </xf>
    <xf numFmtId="171" fontId="5" fillId="0" borderId="26" xfId="12" applyNumberFormat="1" applyFont="1" applyFill="1" applyBorder="1" applyProtection="1">
      <alignment vertical="top"/>
      <protection locked="0"/>
    </xf>
    <xf numFmtId="166" fontId="5" fillId="0" borderId="2" xfId="1" applyNumberFormat="1" applyFont="1" applyFill="1" applyBorder="1" applyAlignment="1">
      <alignment vertical="center"/>
    </xf>
    <xf numFmtId="0" fontId="6" fillId="0" borderId="26" xfId="13" applyFont="1" applyBorder="1" applyAlignment="1">
      <alignment horizontal="center" vertical="top"/>
    </xf>
    <xf numFmtId="170" fontId="6" fillId="0" borderId="26" xfId="13" applyNumberFormat="1" applyFont="1" applyBorder="1" applyAlignment="1">
      <alignment horizontal="center" vertical="top"/>
    </xf>
    <xf numFmtId="171" fontId="6" fillId="0" borderId="26" xfId="13" applyNumberFormat="1" applyFont="1" applyBorder="1" applyAlignment="1">
      <alignment vertical="top" wrapText="1"/>
    </xf>
    <xf numFmtId="3" fontId="5" fillId="0" borderId="2" xfId="0" applyNumberFormat="1" applyFont="1" applyBorder="1" applyAlignment="1">
      <alignment horizontal="right" vertical="center" wrapText="1"/>
    </xf>
    <xf numFmtId="0" fontId="5" fillId="0" borderId="2" xfId="0" applyFont="1" applyBorder="1" applyAlignment="1">
      <alignment vertical="center"/>
    </xf>
    <xf numFmtId="170" fontId="5" fillId="0" borderId="26" xfId="14" applyNumberFormat="1" applyFont="1" applyFill="1" applyBorder="1" applyAlignment="1" applyProtection="1">
      <alignment horizontal="center" vertical="center"/>
    </xf>
    <xf numFmtId="171" fontId="5" fillId="0" borderId="26" xfId="14" quotePrefix="1" applyNumberFormat="1" applyFont="1" applyFill="1" applyBorder="1" applyAlignment="1" applyProtection="1">
      <alignment vertical="top"/>
    </xf>
    <xf numFmtId="170" fontId="13" fillId="0" borderId="26" xfId="14" applyNumberFormat="1" applyFont="1" applyFill="1" applyBorder="1" applyAlignment="1" applyProtection="1">
      <alignment horizontal="center" vertical="center"/>
    </xf>
    <xf numFmtId="171" fontId="13" fillId="0" borderId="26" xfId="14" quotePrefix="1" applyNumberFormat="1" applyFont="1" applyFill="1" applyBorder="1" applyAlignment="1" applyProtection="1">
      <alignment vertical="top"/>
    </xf>
    <xf numFmtId="4" fontId="5" fillId="0" borderId="26" xfId="15" applyNumberFormat="1" applyFont="1" applyBorder="1" applyAlignment="1" applyProtection="1">
      <alignment horizontal="center" vertical="top" wrapText="1"/>
      <protection locked="0"/>
    </xf>
    <xf numFmtId="3" fontId="5" fillId="0" borderId="26" xfId="15" applyNumberFormat="1" applyFont="1" applyBorder="1" applyAlignment="1" applyProtection="1">
      <alignment horizontal="center" vertical="center" wrapText="1"/>
      <protection locked="0"/>
    </xf>
    <xf numFmtId="40" fontId="5" fillId="0" borderId="26" xfId="16" applyNumberFormat="1" applyFont="1" applyFill="1" applyBorder="1" applyProtection="1">
      <alignment vertical="top"/>
      <protection locked="0"/>
    </xf>
    <xf numFmtId="38" fontId="5" fillId="0" borderId="26" xfId="1" applyNumberFormat="1" applyFont="1" applyFill="1" applyBorder="1" applyAlignment="1">
      <alignment horizontal="center" vertical="center"/>
    </xf>
    <xf numFmtId="40" fontId="5" fillId="0" borderId="26" xfId="17" applyNumberFormat="1" applyFont="1" applyFill="1" applyBorder="1" applyAlignment="1">
      <alignment horizontal="left" vertical="top" wrapText="1"/>
    </xf>
    <xf numFmtId="3" fontId="5" fillId="0" borderId="26" xfId="15" applyNumberFormat="1" applyFont="1" applyBorder="1" applyAlignment="1" applyProtection="1">
      <alignment horizontal="center" vertical="top" wrapText="1"/>
      <protection locked="0"/>
    </xf>
    <xf numFmtId="166" fontId="5" fillId="0" borderId="26" xfId="14" applyNumberFormat="1" applyFont="1" applyFill="1" applyBorder="1" applyAlignment="1" applyProtection="1">
      <alignment horizontal="center" vertical="center" wrapText="1"/>
      <protection locked="0"/>
    </xf>
    <xf numFmtId="0" fontId="5" fillId="0" borderId="26" xfId="2" applyFont="1" applyBorder="1" applyAlignment="1" applyProtection="1">
      <alignment horizontal="center" vertical="center" wrapText="1"/>
      <protection locked="0"/>
    </xf>
    <xf numFmtId="40" fontId="5" fillId="0" borderId="26" xfId="14" applyNumberFormat="1" applyFont="1" applyFill="1" applyBorder="1" applyAlignment="1" applyProtection="1">
      <alignment horizontal="right" vertical="top" wrapText="1"/>
      <protection locked="0"/>
    </xf>
    <xf numFmtId="167" fontId="6" fillId="0" borderId="26" xfId="0" applyNumberFormat="1" applyFont="1" applyBorder="1" applyAlignment="1">
      <alignment horizontal="center" vertical="center"/>
    </xf>
    <xf numFmtId="167" fontId="6" fillId="0" borderId="26" xfId="0" applyNumberFormat="1" applyFont="1" applyBorder="1" applyAlignment="1" applyProtection="1">
      <alignment horizontal="center" vertical="center"/>
      <protection locked="0"/>
    </xf>
    <xf numFmtId="166" fontId="5" fillId="0" borderId="26" xfId="0" applyNumberFormat="1" applyFont="1" applyBorder="1" applyAlignment="1" applyProtection="1">
      <alignment horizontal="center" vertical="center" wrapText="1"/>
      <protection locked="0"/>
    </xf>
    <xf numFmtId="0" fontId="6" fillId="0" borderId="26" xfId="0" applyFont="1" applyBorder="1" applyAlignment="1">
      <alignment horizontal="left" vertical="top" wrapText="1"/>
    </xf>
    <xf numFmtId="0" fontId="6" fillId="0" borderId="26" xfId="0" applyFont="1" applyBorder="1" applyAlignment="1" applyProtection="1">
      <alignment horizontal="left" vertical="top" wrapText="1"/>
      <protection locked="0"/>
    </xf>
    <xf numFmtId="0" fontId="6" fillId="0" borderId="26" xfId="0" applyFont="1" applyBorder="1" applyAlignment="1">
      <alignment vertical="top"/>
    </xf>
    <xf numFmtId="0" fontId="6" fillId="0" borderId="26" xfId="0" applyFont="1" applyBorder="1" applyAlignment="1" applyProtection="1">
      <alignment vertical="top"/>
      <protection locked="0"/>
    </xf>
    <xf numFmtId="0" fontId="5" fillId="0" borderId="26" xfId="0" applyFont="1" applyBorder="1" applyAlignment="1">
      <alignment vertical="top" wrapText="1"/>
    </xf>
    <xf numFmtId="0" fontId="5" fillId="0" borderId="26" xfId="0" applyFont="1" applyBorder="1" applyAlignment="1" applyProtection="1">
      <alignment vertical="top" wrapText="1"/>
      <protection locked="0"/>
    </xf>
    <xf numFmtId="0" fontId="5" fillId="0" borderId="26" xfId="0" applyFont="1" applyBorder="1" applyAlignment="1">
      <alignment horizontal="left" vertical="top" wrapText="1"/>
    </xf>
    <xf numFmtId="0" fontId="5" fillId="0" borderId="26" xfId="0" applyFont="1" applyBorder="1" applyAlignment="1" applyProtection="1">
      <alignment horizontal="left" vertical="top" wrapText="1"/>
      <protection locked="0"/>
    </xf>
    <xf numFmtId="166" fontId="6" fillId="0" borderId="26" xfId="0" applyNumberFormat="1" applyFont="1" applyBorder="1" applyAlignment="1">
      <alignment horizontal="center" vertical="center"/>
    </xf>
    <xf numFmtId="166" fontId="6" fillId="0" borderId="26" xfId="0" applyNumberFormat="1" applyFont="1" applyBorder="1" applyAlignment="1" applyProtection="1">
      <alignment horizontal="center" vertical="center"/>
      <protection locked="0"/>
    </xf>
    <xf numFmtId="166" fontId="40" fillId="0" borderId="26" xfId="0" applyNumberFormat="1" applyFont="1" applyBorder="1" applyAlignment="1">
      <alignment horizontal="center" vertical="center" wrapText="1"/>
    </xf>
    <xf numFmtId="0" fontId="6" fillId="0" borderId="26" xfId="0" applyFont="1" applyBorder="1" applyAlignment="1">
      <alignment horizontal="left" vertical="center" wrapText="1"/>
    </xf>
    <xf numFmtId="0" fontId="32" fillId="0" borderId="26" xfId="0" applyFont="1" applyBorder="1" applyAlignment="1">
      <alignment horizontal="left" vertical="top" wrapText="1"/>
    </xf>
    <xf numFmtId="0" fontId="41" fillId="0" borderId="26" xfId="2" applyFont="1" applyBorder="1" applyAlignment="1" applyProtection="1">
      <alignment vertical="top" wrapText="1"/>
      <protection locked="0"/>
    </xf>
    <xf numFmtId="0" fontId="7" fillId="0" borderId="26" xfId="0" applyFont="1" applyBorder="1" applyAlignment="1">
      <alignment vertical="top" wrapText="1"/>
    </xf>
    <xf numFmtId="0" fontId="7" fillId="0" borderId="26" xfId="0" applyFont="1" applyBorder="1" applyAlignment="1">
      <alignment horizontal="justify" vertical="top" wrapText="1"/>
    </xf>
    <xf numFmtId="0" fontId="7" fillId="0" borderId="26" xfId="0" applyFont="1" applyBorder="1" applyAlignment="1">
      <alignment horizontal="left" vertical="top" wrapText="1"/>
    </xf>
    <xf numFmtId="0" fontId="33" fillId="0" borderId="26" xfId="0" applyFont="1" applyBorder="1" applyAlignment="1">
      <alignment horizontal="justify" vertical="top" wrapText="1"/>
    </xf>
    <xf numFmtId="0" fontId="9" fillId="0" borderId="26" xfId="0" applyFont="1" applyBorder="1" applyAlignment="1">
      <alignment horizontal="justify" vertical="top" wrapText="1"/>
    </xf>
    <xf numFmtId="0" fontId="5" fillId="0" borderId="26" xfId="0" applyFont="1" applyBorder="1" applyAlignment="1">
      <alignment horizontal="justify" vertical="top" wrapText="1"/>
    </xf>
    <xf numFmtId="0" fontId="5" fillId="0" borderId="1" xfId="0" applyFont="1" applyBorder="1" applyAlignment="1">
      <alignment vertical="top" wrapText="1"/>
    </xf>
    <xf numFmtId="0" fontId="5" fillId="0" borderId="26" xfId="3" applyFont="1" applyBorder="1" applyAlignment="1">
      <alignment vertical="center" wrapText="1"/>
    </xf>
    <xf numFmtId="0" fontId="5" fillId="0" borderId="1" xfId="2" applyFont="1" applyBorder="1" applyAlignment="1">
      <alignment horizontal="center" vertical="top"/>
    </xf>
    <xf numFmtId="0" fontId="10" fillId="0" borderId="26" xfId="2" applyFont="1" applyBorder="1" applyAlignment="1">
      <alignment horizontal="justify" vertical="top"/>
    </xf>
    <xf numFmtId="0" fontId="5" fillId="0" borderId="1" xfId="13" applyFont="1" applyBorder="1" applyAlignment="1">
      <alignment horizontal="center" vertical="top"/>
    </xf>
    <xf numFmtId="0" fontId="10" fillId="0" borderId="26" xfId="13" applyFont="1" applyBorder="1" applyAlignment="1">
      <alignment horizontal="left" vertical="top" wrapText="1"/>
    </xf>
    <xf numFmtId="0" fontId="5" fillId="0" borderId="26" xfId="13" applyFont="1" applyBorder="1" applyAlignment="1">
      <alignment horizontal="left" vertical="top" wrapText="1"/>
    </xf>
    <xf numFmtId="0" fontId="5" fillId="0" borderId="26" xfId="13" applyFont="1" applyBorder="1" applyAlignment="1">
      <alignment vertical="top" wrapText="1"/>
    </xf>
    <xf numFmtId="0" fontId="13" fillId="0" borderId="26" xfId="13" applyFont="1" applyBorder="1" applyAlignment="1">
      <alignment vertical="top" wrapText="1"/>
    </xf>
    <xf numFmtId="49" fontId="6" fillId="0" borderId="1" xfId="2" applyNumberFormat="1" applyFont="1" applyBorder="1" applyAlignment="1">
      <alignment horizontal="center" vertical="top" wrapText="1"/>
    </xf>
    <xf numFmtId="4" fontId="10" fillId="0" borderId="26" xfId="15" applyNumberFormat="1" applyFont="1" applyBorder="1" applyAlignment="1" applyProtection="1">
      <alignment vertical="top" wrapText="1"/>
      <protection locked="0"/>
    </xf>
    <xf numFmtId="49" fontId="5" fillId="0" borderId="1" xfId="2" applyNumberFormat="1" applyFont="1" applyBorder="1" applyAlignment="1">
      <alignment horizontal="center" vertical="top" wrapText="1"/>
    </xf>
    <xf numFmtId="0" fontId="5" fillId="0" borderId="26" xfId="3" applyFont="1" applyBorder="1" applyAlignment="1">
      <alignment vertical="top" wrapText="1"/>
    </xf>
    <xf numFmtId="4" fontId="5" fillId="0" borderId="26" xfId="15" applyNumberFormat="1" applyFont="1" applyBorder="1" applyAlignment="1" applyProtection="1">
      <alignment vertical="top" wrapText="1"/>
      <protection locked="0"/>
    </xf>
    <xf numFmtId="0" fontId="5" fillId="0" borderId="26" xfId="2" applyFont="1" applyBorder="1" applyAlignment="1" applyProtection="1">
      <alignment vertical="top" wrapText="1"/>
      <protection locked="0"/>
    </xf>
    <xf numFmtId="0" fontId="5" fillId="0" borderId="26" xfId="0" applyFont="1" applyBorder="1"/>
    <xf numFmtId="0" fontId="5" fillId="0" borderId="26" xfId="0" applyFont="1" applyBorder="1" applyProtection="1">
      <protection locked="0"/>
    </xf>
    <xf numFmtId="0" fontId="6" fillId="0" borderId="26" xfId="0" applyFont="1" applyBorder="1" applyAlignment="1">
      <alignment horizontal="justify" vertical="top" wrapText="1"/>
    </xf>
    <xf numFmtId="0" fontId="6" fillId="0" borderId="26" xfId="0" applyFont="1" applyBorder="1" applyAlignment="1">
      <alignment vertical="center" wrapText="1"/>
    </xf>
    <xf numFmtId="0" fontId="32" fillId="0" borderId="26" xfId="0" applyFont="1" applyBorder="1" applyAlignment="1">
      <alignment horizontal="justify" vertical="top" wrapText="1"/>
    </xf>
    <xf numFmtId="0" fontId="5" fillId="0" borderId="26" xfId="0" applyFont="1" applyBorder="1" applyAlignment="1">
      <alignment horizontal="justify" vertical="top"/>
    </xf>
    <xf numFmtId="0" fontId="5" fillId="0" borderId="26" xfId="0" applyFont="1" applyFill="1" applyBorder="1" applyAlignment="1" applyProtection="1">
      <alignment horizontal="justify" vertical="top" wrapText="1"/>
    </xf>
    <xf numFmtId="0" fontId="19" fillId="0" borderId="0" xfId="7" applyFont="1" applyAlignment="1">
      <alignment horizontal="center" vertical="center" wrapText="1"/>
    </xf>
    <xf numFmtId="0" fontId="20" fillId="0" borderId="0" xfId="7" applyFont="1" applyAlignment="1">
      <alignment horizontal="left" vertical="top"/>
    </xf>
    <xf numFmtId="0" fontId="21" fillId="0" borderId="0" xfId="7" applyFont="1" applyAlignment="1">
      <alignment horizontal="left" vertical="top"/>
    </xf>
    <xf numFmtId="0" fontId="22" fillId="0" borderId="0" xfId="7" applyFont="1" applyAlignment="1">
      <alignment horizontal="center" vertical="top" wrapText="1"/>
    </xf>
    <xf numFmtId="49" fontId="23" fillId="0" borderId="0" xfId="7" applyNumberFormat="1" applyFont="1" applyAlignment="1">
      <alignment horizontal="right" vertical="top" wrapText="1"/>
    </xf>
    <xf numFmtId="0" fontId="14" fillId="0" borderId="0" xfId="7" applyFont="1" applyAlignment="1">
      <alignment horizontal="center" vertical="center" wrapText="1"/>
    </xf>
    <xf numFmtId="0" fontId="15" fillId="0" borderId="0" xfId="7" applyFont="1" applyAlignment="1">
      <alignment horizontal="center" vertical="center" wrapText="1"/>
    </xf>
    <xf numFmtId="0" fontId="16" fillId="0" borderId="0" xfId="7" applyFont="1" applyAlignment="1">
      <alignment horizontal="center" vertical="top" wrapText="1"/>
    </xf>
    <xf numFmtId="0" fontId="29" fillId="0" borderId="0" xfId="7" applyFont="1" applyAlignment="1">
      <alignment horizontal="justify" vertical="top" wrapText="1"/>
    </xf>
    <xf numFmtId="0" fontId="29" fillId="0" borderId="0" xfId="7" applyFont="1" applyAlignment="1">
      <alignment horizontal="justify" vertical="top"/>
    </xf>
    <xf numFmtId="0" fontId="6" fillId="0" borderId="25" xfId="7" applyFont="1" applyBorder="1" applyAlignment="1">
      <alignment horizontal="justify" vertical="top" wrapText="1"/>
    </xf>
    <xf numFmtId="16" fontId="29" fillId="0" borderId="0" xfId="7" quotePrefix="1" applyNumberFormat="1" applyFont="1" applyAlignment="1">
      <alignment horizontal="center" vertical="top" wrapText="1"/>
    </xf>
    <xf numFmtId="16" fontId="29" fillId="0" borderId="0" xfId="7" quotePrefix="1" applyNumberFormat="1" applyFont="1" applyAlignment="1">
      <alignment horizontal="left" vertical="top" wrapText="1"/>
    </xf>
    <xf numFmtId="0" fontId="30" fillId="0" borderId="0" xfId="7" applyFont="1" applyAlignment="1">
      <alignment horizontal="justify" vertical="top" wrapText="1"/>
    </xf>
    <xf numFmtId="0" fontId="30" fillId="0" borderId="0" xfId="7" applyFont="1" applyAlignment="1">
      <alignment horizontal="left" vertical="top" wrapText="1"/>
    </xf>
    <xf numFmtId="0" fontId="25" fillId="0" borderId="0" xfId="7" applyFont="1" applyAlignment="1">
      <alignment horizontal="center" vertical="top" wrapText="1"/>
    </xf>
    <xf numFmtId="0" fontId="26" fillId="0" borderId="0" xfId="7" applyFont="1" applyAlignment="1">
      <alignment horizontal="center" vertical="top" wrapText="1"/>
    </xf>
    <xf numFmtId="0" fontId="5" fillId="0" borderId="0" xfId="7" applyFont="1" applyAlignment="1">
      <alignment horizontal="justify" vertical="top" wrapText="1"/>
    </xf>
    <xf numFmtId="0" fontId="28" fillId="0" borderId="0" xfId="7" applyFont="1" applyAlignment="1">
      <alignment horizontal="left" vertical="top" wrapText="1"/>
    </xf>
    <xf numFmtId="0" fontId="28" fillId="0" borderId="0" xfId="7" applyFont="1" applyAlignment="1">
      <alignment horizontal="center" vertical="top" wrapText="1"/>
    </xf>
    <xf numFmtId="0" fontId="30" fillId="0" borderId="0" xfId="7" applyFont="1" applyAlignment="1">
      <alignment horizontal="justify" vertical="top"/>
    </xf>
    <xf numFmtId="0" fontId="35" fillId="0" borderId="0" xfId="9" applyFont="1" applyAlignment="1">
      <alignment horizontal="center" wrapText="1"/>
    </xf>
    <xf numFmtId="0" fontId="34" fillId="0" borderId="0" xfId="9" applyFont="1" applyAlignment="1">
      <alignment horizontal="center"/>
    </xf>
    <xf numFmtId="0" fontId="6" fillId="0" borderId="0" xfId="7" applyFont="1" applyAlignment="1">
      <alignment horizontal="center"/>
    </xf>
    <xf numFmtId="0" fontId="6" fillId="0" borderId="9" xfId="7" applyFont="1" applyBorder="1" applyAlignment="1">
      <alignment horizontal="center" vertical="center" wrapText="1"/>
    </xf>
    <xf numFmtId="0" fontId="6" fillId="0" borderId="10" xfId="7" applyFont="1" applyBorder="1" applyAlignment="1">
      <alignment horizontal="center" vertical="center" wrapText="1"/>
    </xf>
    <xf numFmtId="0" fontId="6" fillId="0" borderId="11" xfId="7" applyFont="1" applyBorder="1" applyAlignment="1">
      <alignment horizontal="center" vertical="center" wrapText="1"/>
    </xf>
    <xf numFmtId="0" fontId="6" fillId="0" borderId="18" xfId="7" applyFont="1" applyBorder="1" applyAlignment="1">
      <alignment horizontal="center"/>
    </xf>
    <xf numFmtId="0" fontId="6" fillId="0" borderId="21" xfId="7" applyFont="1" applyBorder="1" applyAlignment="1">
      <alignment horizontal="center"/>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xf>
    <xf numFmtId="0" fontId="6" fillId="0" borderId="8" xfId="0" applyFont="1" applyBorder="1" applyAlignment="1">
      <alignment horizontal="center"/>
    </xf>
    <xf numFmtId="0" fontId="6" fillId="0" borderId="13" xfId="0" applyFont="1" applyBorder="1" applyAlignment="1">
      <alignment horizontal="center"/>
    </xf>
    <xf numFmtId="0" fontId="6" fillId="0" borderId="18" xfId="0" applyFont="1" applyBorder="1" applyAlignment="1">
      <alignment horizontal="center" vertical="center" wrapText="1"/>
    </xf>
    <xf numFmtId="0" fontId="6" fillId="0" borderId="0" xfId="0" applyFont="1" applyAlignment="1">
      <alignment horizontal="center" vertical="center" wrapText="1"/>
    </xf>
    <xf numFmtId="0" fontId="6" fillId="0" borderId="21" xfId="0" applyFont="1" applyBorder="1" applyAlignment="1">
      <alignment horizontal="center" vertical="center" wrapText="1"/>
    </xf>
    <xf numFmtId="0" fontId="10" fillId="0" borderId="4" xfId="0" applyFont="1" applyBorder="1" applyAlignment="1">
      <alignment horizontal="left" vertical="top" wrapText="1"/>
    </xf>
    <xf numFmtId="0" fontId="6" fillId="0" borderId="4" xfId="0" applyFont="1" applyBorder="1" applyAlignment="1">
      <alignment horizontal="left" vertical="top" wrapText="1"/>
    </xf>
  </cellXfs>
  <cellStyles count="19">
    <cellStyle name="Comma" xfId="1" builtinId="3"/>
    <cellStyle name="Comma [0]" xfId="10" builtinId="6"/>
    <cellStyle name="Comma 10" xfId="12" xr:uid="{00000000-0005-0000-0000-000002000000}"/>
    <cellStyle name="Comma 10 10" xfId="16" xr:uid="{00000000-0005-0000-0000-000003000000}"/>
    <cellStyle name="Comma 10 2" xfId="6" xr:uid="{00000000-0005-0000-0000-000004000000}"/>
    <cellStyle name="Comma 2" xfId="8" xr:uid="{00000000-0005-0000-0000-000005000000}"/>
    <cellStyle name="Comma 2 12" xfId="14" xr:uid="{00000000-0005-0000-0000-000006000000}"/>
    <cellStyle name="Comma 24 7" xfId="17" xr:uid="{00000000-0005-0000-0000-000007000000}"/>
    <cellStyle name="Normal" xfId="0" builtinId="0"/>
    <cellStyle name="Normal 10" xfId="2" xr:uid="{00000000-0005-0000-0000-000009000000}"/>
    <cellStyle name="Normal 2" xfId="7" xr:uid="{00000000-0005-0000-0000-00000A000000}"/>
    <cellStyle name="Normal 2 2 11" xfId="3" xr:uid="{00000000-0005-0000-0000-00000B000000}"/>
    <cellStyle name="Normal 3" xfId="9" xr:uid="{00000000-0005-0000-0000-00000C000000}"/>
    <cellStyle name="Normal 41 2" xfId="15" xr:uid="{00000000-0005-0000-0000-00000D000000}"/>
    <cellStyle name="Normal 5 10" xfId="13" xr:uid="{00000000-0005-0000-0000-00000E000000}"/>
    <cellStyle name="Normal 83" xfId="4" xr:uid="{00000000-0005-0000-0000-00000F000000}"/>
    <cellStyle name="Normal 86" xfId="5" xr:uid="{00000000-0005-0000-0000-000010000000}"/>
    <cellStyle name="Normal_Bills of Quantities - unpriced" xfId="11" xr:uid="{00000000-0005-0000-0000-000011000000}"/>
    <cellStyle name="Standard_magboq13" xfId="18" xr:uid="{00000000-0005-0000-0000-00001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9"/>
  <sheetViews>
    <sheetView view="pageBreakPreview" topLeftCell="A16" zoomScaleSheetLayoutView="100" workbookViewId="0">
      <selection activeCell="D10" sqref="D10:J10"/>
    </sheetView>
  </sheetViews>
  <sheetFormatPr defaultColWidth="9.453125" defaultRowHeight="14.5" x14ac:dyDescent="0.35"/>
  <cols>
    <col min="1" max="1" width="1.54296875" style="4" customWidth="1"/>
    <col min="2" max="2" width="2.453125" style="4" customWidth="1"/>
    <col min="3" max="3" width="1.54296875" style="4" customWidth="1"/>
    <col min="4" max="9" width="9.453125" style="4"/>
    <col min="10" max="10" width="19.453125" style="4" customWidth="1"/>
    <col min="11" max="11" width="5.453125" style="4" customWidth="1"/>
    <col min="12" max="13" width="1.54296875" style="4" customWidth="1"/>
    <col min="14" max="256" width="9.453125" style="4"/>
    <col min="257" max="257" width="1.54296875" style="4" customWidth="1"/>
    <col min="258" max="258" width="2.453125" style="4" customWidth="1"/>
    <col min="259" max="259" width="1.54296875" style="4" customWidth="1"/>
    <col min="260" max="265" width="9.453125" style="4"/>
    <col min="266" max="266" width="19.453125" style="4" customWidth="1"/>
    <col min="267" max="267" width="5.453125" style="4" customWidth="1"/>
    <col min="268" max="269" width="1.54296875" style="4" customWidth="1"/>
    <col min="270" max="512" width="9.453125" style="4"/>
    <col min="513" max="513" width="1.54296875" style="4" customWidth="1"/>
    <col min="514" max="514" width="2.453125" style="4" customWidth="1"/>
    <col min="515" max="515" width="1.54296875" style="4" customWidth="1"/>
    <col min="516" max="521" width="9.453125" style="4"/>
    <col min="522" max="522" width="19.453125" style="4" customWidth="1"/>
    <col min="523" max="523" width="5.453125" style="4" customWidth="1"/>
    <col min="524" max="525" width="1.54296875" style="4" customWidth="1"/>
    <col min="526" max="768" width="9.453125" style="4"/>
    <col min="769" max="769" width="1.54296875" style="4" customWidth="1"/>
    <col min="770" max="770" width="2.453125" style="4" customWidth="1"/>
    <col min="771" max="771" width="1.54296875" style="4" customWidth="1"/>
    <col min="772" max="777" width="9.453125" style="4"/>
    <col min="778" max="778" width="19.453125" style="4" customWidth="1"/>
    <col min="779" max="779" width="5.453125" style="4" customWidth="1"/>
    <col min="780" max="781" width="1.54296875" style="4" customWidth="1"/>
    <col min="782" max="1024" width="9.453125" style="4"/>
    <col min="1025" max="1025" width="1.54296875" style="4" customWidth="1"/>
    <col min="1026" max="1026" width="2.453125" style="4" customWidth="1"/>
    <col min="1027" max="1027" width="1.54296875" style="4" customWidth="1"/>
    <col min="1028" max="1033" width="9.453125" style="4"/>
    <col min="1034" max="1034" width="19.453125" style="4" customWidth="1"/>
    <col min="1035" max="1035" width="5.453125" style="4" customWidth="1"/>
    <col min="1036" max="1037" width="1.54296875" style="4" customWidth="1"/>
    <col min="1038" max="1280" width="9.453125" style="4"/>
    <col min="1281" max="1281" width="1.54296875" style="4" customWidth="1"/>
    <col min="1282" max="1282" width="2.453125" style="4" customWidth="1"/>
    <col min="1283" max="1283" width="1.54296875" style="4" customWidth="1"/>
    <col min="1284" max="1289" width="9.453125" style="4"/>
    <col min="1290" max="1290" width="19.453125" style="4" customWidth="1"/>
    <col min="1291" max="1291" width="5.453125" style="4" customWidth="1"/>
    <col min="1292" max="1293" width="1.54296875" style="4" customWidth="1"/>
    <col min="1294" max="1536" width="9.453125" style="4"/>
    <col min="1537" max="1537" width="1.54296875" style="4" customWidth="1"/>
    <col min="1538" max="1538" width="2.453125" style="4" customWidth="1"/>
    <col min="1539" max="1539" width="1.54296875" style="4" customWidth="1"/>
    <col min="1540" max="1545" width="9.453125" style="4"/>
    <col min="1546" max="1546" width="19.453125" style="4" customWidth="1"/>
    <col min="1547" max="1547" width="5.453125" style="4" customWidth="1"/>
    <col min="1548" max="1549" width="1.54296875" style="4" customWidth="1"/>
    <col min="1550" max="1792" width="9.453125" style="4"/>
    <col min="1793" max="1793" width="1.54296875" style="4" customWidth="1"/>
    <col min="1794" max="1794" width="2.453125" style="4" customWidth="1"/>
    <col min="1795" max="1795" width="1.54296875" style="4" customWidth="1"/>
    <col min="1796" max="1801" width="9.453125" style="4"/>
    <col min="1802" max="1802" width="19.453125" style="4" customWidth="1"/>
    <col min="1803" max="1803" width="5.453125" style="4" customWidth="1"/>
    <col min="1804" max="1805" width="1.54296875" style="4" customWidth="1"/>
    <col min="1806" max="2048" width="9.453125" style="4"/>
    <col min="2049" max="2049" width="1.54296875" style="4" customWidth="1"/>
    <col min="2050" max="2050" width="2.453125" style="4" customWidth="1"/>
    <col min="2051" max="2051" width="1.54296875" style="4" customWidth="1"/>
    <col min="2052" max="2057" width="9.453125" style="4"/>
    <col min="2058" max="2058" width="19.453125" style="4" customWidth="1"/>
    <col min="2059" max="2059" width="5.453125" style="4" customWidth="1"/>
    <col min="2060" max="2061" width="1.54296875" style="4" customWidth="1"/>
    <col min="2062" max="2304" width="9.453125" style="4"/>
    <col min="2305" max="2305" width="1.54296875" style="4" customWidth="1"/>
    <col min="2306" max="2306" width="2.453125" style="4" customWidth="1"/>
    <col min="2307" max="2307" width="1.54296875" style="4" customWidth="1"/>
    <col min="2308" max="2313" width="9.453125" style="4"/>
    <col min="2314" max="2314" width="19.453125" style="4" customWidth="1"/>
    <col min="2315" max="2315" width="5.453125" style="4" customWidth="1"/>
    <col min="2316" max="2317" width="1.54296875" style="4" customWidth="1"/>
    <col min="2318" max="2560" width="9.453125" style="4"/>
    <col min="2561" max="2561" width="1.54296875" style="4" customWidth="1"/>
    <col min="2562" max="2562" width="2.453125" style="4" customWidth="1"/>
    <col min="2563" max="2563" width="1.54296875" style="4" customWidth="1"/>
    <col min="2564" max="2569" width="9.453125" style="4"/>
    <col min="2570" max="2570" width="19.453125" style="4" customWidth="1"/>
    <col min="2571" max="2571" width="5.453125" style="4" customWidth="1"/>
    <col min="2572" max="2573" width="1.54296875" style="4" customWidth="1"/>
    <col min="2574" max="2816" width="9.453125" style="4"/>
    <col min="2817" max="2817" width="1.54296875" style="4" customWidth="1"/>
    <col min="2818" max="2818" width="2.453125" style="4" customWidth="1"/>
    <col min="2819" max="2819" width="1.54296875" style="4" customWidth="1"/>
    <col min="2820" max="2825" width="9.453125" style="4"/>
    <col min="2826" max="2826" width="19.453125" style="4" customWidth="1"/>
    <col min="2827" max="2827" width="5.453125" style="4" customWidth="1"/>
    <col min="2828" max="2829" width="1.54296875" style="4" customWidth="1"/>
    <col min="2830" max="3072" width="9.453125" style="4"/>
    <col min="3073" max="3073" width="1.54296875" style="4" customWidth="1"/>
    <col min="3074" max="3074" width="2.453125" style="4" customWidth="1"/>
    <col min="3075" max="3075" width="1.54296875" style="4" customWidth="1"/>
    <col min="3076" max="3081" width="9.453125" style="4"/>
    <col min="3082" max="3082" width="19.453125" style="4" customWidth="1"/>
    <col min="3083" max="3083" width="5.453125" style="4" customWidth="1"/>
    <col min="3084" max="3085" width="1.54296875" style="4" customWidth="1"/>
    <col min="3086" max="3328" width="9.453125" style="4"/>
    <col min="3329" max="3329" width="1.54296875" style="4" customWidth="1"/>
    <col min="3330" max="3330" width="2.453125" style="4" customWidth="1"/>
    <col min="3331" max="3331" width="1.54296875" style="4" customWidth="1"/>
    <col min="3332" max="3337" width="9.453125" style="4"/>
    <col min="3338" max="3338" width="19.453125" style="4" customWidth="1"/>
    <col min="3339" max="3339" width="5.453125" style="4" customWidth="1"/>
    <col min="3340" max="3341" width="1.54296875" style="4" customWidth="1"/>
    <col min="3342" max="3584" width="9.453125" style="4"/>
    <col min="3585" max="3585" width="1.54296875" style="4" customWidth="1"/>
    <col min="3586" max="3586" width="2.453125" style="4" customWidth="1"/>
    <col min="3587" max="3587" width="1.54296875" style="4" customWidth="1"/>
    <col min="3588" max="3593" width="9.453125" style="4"/>
    <col min="3594" max="3594" width="19.453125" style="4" customWidth="1"/>
    <col min="3595" max="3595" width="5.453125" style="4" customWidth="1"/>
    <col min="3596" max="3597" width="1.54296875" style="4" customWidth="1"/>
    <col min="3598" max="3840" width="9.453125" style="4"/>
    <col min="3841" max="3841" width="1.54296875" style="4" customWidth="1"/>
    <col min="3842" max="3842" width="2.453125" style="4" customWidth="1"/>
    <col min="3843" max="3843" width="1.54296875" style="4" customWidth="1"/>
    <col min="3844" max="3849" width="9.453125" style="4"/>
    <col min="3850" max="3850" width="19.453125" style="4" customWidth="1"/>
    <col min="3851" max="3851" width="5.453125" style="4" customWidth="1"/>
    <col min="3852" max="3853" width="1.54296875" style="4" customWidth="1"/>
    <col min="3854" max="4096" width="9.453125" style="4"/>
    <col min="4097" max="4097" width="1.54296875" style="4" customWidth="1"/>
    <col min="4098" max="4098" width="2.453125" style="4" customWidth="1"/>
    <col min="4099" max="4099" width="1.54296875" style="4" customWidth="1"/>
    <col min="4100" max="4105" width="9.453125" style="4"/>
    <col min="4106" max="4106" width="19.453125" style="4" customWidth="1"/>
    <col min="4107" max="4107" width="5.453125" style="4" customWidth="1"/>
    <col min="4108" max="4109" width="1.54296875" style="4" customWidth="1"/>
    <col min="4110" max="4352" width="9.453125" style="4"/>
    <col min="4353" max="4353" width="1.54296875" style="4" customWidth="1"/>
    <col min="4354" max="4354" width="2.453125" style="4" customWidth="1"/>
    <col min="4355" max="4355" width="1.54296875" style="4" customWidth="1"/>
    <col min="4356" max="4361" width="9.453125" style="4"/>
    <col min="4362" max="4362" width="19.453125" style="4" customWidth="1"/>
    <col min="4363" max="4363" width="5.453125" style="4" customWidth="1"/>
    <col min="4364" max="4365" width="1.54296875" style="4" customWidth="1"/>
    <col min="4366" max="4608" width="9.453125" style="4"/>
    <col min="4609" max="4609" width="1.54296875" style="4" customWidth="1"/>
    <col min="4610" max="4610" width="2.453125" style="4" customWidth="1"/>
    <col min="4611" max="4611" width="1.54296875" style="4" customWidth="1"/>
    <col min="4612" max="4617" width="9.453125" style="4"/>
    <col min="4618" max="4618" width="19.453125" style="4" customWidth="1"/>
    <col min="4619" max="4619" width="5.453125" style="4" customWidth="1"/>
    <col min="4620" max="4621" width="1.54296875" style="4" customWidth="1"/>
    <col min="4622" max="4864" width="9.453125" style="4"/>
    <col min="4865" max="4865" width="1.54296875" style="4" customWidth="1"/>
    <col min="4866" max="4866" width="2.453125" style="4" customWidth="1"/>
    <col min="4867" max="4867" width="1.54296875" style="4" customWidth="1"/>
    <col min="4868" max="4873" width="9.453125" style="4"/>
    <col min="4874" max="4874" width="19.453125" style="4" customWidth="1"/>
    <col min="4875" max="4875" width="5.453125" style="4" customWidth="1"/>
    <col min="4876" max="4877" width="1.54296875" style="4" customWidth="1"/>
    <col min="4878" max="5120" width="9.453125" style="4"/>
    <col min="5121" max="5121" width="1.54296875" style="4" customWidth="1"/>
    <col min="5122" max="5122" width="2.453125" style="4" customWidth="1"/>
    <col min="5123" max="5123" width="1.54296875" style="4" customWidth="1"/>
    <col min="5124" max="5129" width="9.453125" style="4"/>
    <col min="5130" max="5130" width="19.453125" style="4" customWidth="1"/>
    <col min="5131" max="5131" width="5.453125" style="4" customWidth="1"/>
    <col min="5132" max="5133" width="1.54296875" style="4" customWidth="1"/>
    <col min="5134" max="5376" width="9.453125" style="4"/>
    <col min="5377" max="5377" width="1.54296875" style="4" customWidth="1"/>
    <col min="5378" max="5378" width="2.453125" style="4" customWidth="1"/>
    <col min="5379" max="5379" width="1.54296875" style="4" customWidth="1"/>
    <col min="5380" max="5385" width="9.453125" style="4"/>
    <col min="5386" max="5386" width="19.453125" style="4" customWidth="1"/>
    <col min="5387" max="5387" width="5.453125" style="4" customWidth="1"/>
    <col min="5388" max="5389" width="1.54296875" style="4" customWidth="1"/>
    <col min="5390" max="5632" width="9.453125" style="4"/>
    <col min="5633" max="5633" width="1.54296875" style="4" customWidth="1"/>
    <col min="5634" max="5634" width="2.453125" style="4" customWidth="1"/>
    <col min="5635" max="5635" width="1.54296875" style="4" customWidth="1"/>
    <col min="5636" max="5641" width="9.453125" style="4"/>
    <col min="5642" max="5642" width="19.453125" style="4" customWidth="1"/>
    <col min="5643" max="5643" width="5.453125" style="4" customWidth="1"/>
    <col min="5644" max="5645" width="1.54296875" style="4" customWidth="1"/>
    <col min="5646" max="5888" width="9.453125" style="4"/>
    <col min="5889" max="5889" width="1.54296875" style="4" customWidth="1"/>
    <col min="5890" max="5890" width="2.453125" style="4" customWidth="1"/>
    <col min="5891" max="5891" width="1.54296875" style="4" customWidth="1"/>
    <col min="5892" max="5897" width="9.453125" style="4"/>
    <col min="5898" max="5898" width="19.453125" style="4" customWidth="1"/>
    <col min="5899" max="5899" width="5.453125" style="4" customWidth="1"/>
    <col min="5900" max="5901" width="1.54296875" style="4" customWidth="1"/>
    <col min="5902" max="6144" width="9.453125" style="4"/>
    <col min="6145" max="6145" width="1.54296875" style="4" customWidth="1"/>
    <col min="6146" max="6146" width="2.453125" style="4" customWidth="1"/>
    <col min="6147" max="6147" width="1.54296875" style="4" customWidth="1"/>
    <col min="6148" max="6153" width="9.453125" style="4"/>
    <col min="6154" max="6154" width="19.453125" style="4" customWidth="1"/>
    <col min="6155" max="6155" width="5.453125" style="4" customWidth="1"/>
    <col min="6156" max="6157" width="1.54296875" style="4" customWidth="1"/>
    <col min="6158" max="6400" width="9.453125" style="4"/>
    <col min="6401" max="6401" width="1.54296875" style="4" customWidth="1"/>
    <col min="6402" max="6402" width="2.453125" style="4" customWidth="1"/>
    <col min="6403" max="6403" width="1.54296875" style="4" customWidth="1"/>
    <col min="6404" max="6409" width="9.453125" style="4"/>
    <col min="6410" max="6410" width="19.453125" style="4" customWidth="1"/>
    <col min="6411" max="6411" width="5.453125" style="4" customWidth="1"/>
    <col min="6412" max="6413" width="1.54296875" style="4" customWidth="1"/>
    <col min="6414" max="6656" width="9.453125" style="4"/>
    <col min="6657" max="6657" width="1.54296875" style="4" customWidth="1"/>
    <col min="6658" max="6658" width="2.453125" style="4" customWidth="1"/>
    <col min="6659" max="6659" width="1.54296875" style="4" customWidth="1"/>
    <col min="6660" max="6665" width="9.453125" style="4"/>
    <col min="6666" max="6666" width="19.453125" style="4" customWidth="1"/>
    <col min="6667" max="6667" width="5.453125" style="4" customWidth="1"/>
    <col min="6668" max="6669" width="1.54296875" style="4" customWidth="1"/>
    <col min="6670" max="6912" width="9.453125" style="4"/>
    <col min="6913" max="6913" width="1.54296875" style="4" customWidth="1"/>
    <col min="6914" max="6914" width="2.453125" style="4" customWidth="1"/>
    <col min="6915" max="6915" width="1.54296875" style="4" customWidth="1"/>
    <col min="6916" max="6921" width="9.453125" style="4"/>
    <col min="6922" max="6922" width="19.453125" style="4" customWidth="1"/>
    <col min="6923" max="6923" width="5.453125" style="4" customWidth="1"/>
    <col min="6924" max="6925" width="1.54296875" style="4" customWidth="1"/>
    <col min="6926" max="7168" width="9.453125" style="4"/>
    <col min="7169" max="7169" width="1.54296875" style="4" customWidth="1"/>
    <col min="7170" max="7170" width="2.453125" style="4" customWidth="1"/>
    <col min="7171" max="7171" width="1.54296875" style="4" customWidth="1"/>
    <col min="7172" max="7177" width="9.453125" style="4"/>
    <col min="7178" max="7178" width="19.453125" style="4" customWidth="1"/>
    <col min="7179" max="7179" width="5.453125" style="4" customWidth="1"/>
    <col min="7180" max="7181" width="1.54296875" style="4" customWidth="1"/>
    <col min="7182" max="7424" width="9.453125" style="4"/>
    <col min="7425" max="7425" width="1.54296875" style="4" customWidth="1"/>
    <col min="7426" max="7426" width="2.453125" style="4" customWidth="1"/>
    <col min="7427" max="7427" width="1.54296875" style="4" customWidth="1"/>
    <col min="7428" max="7433" width="9.453125" style="4"/>
    <col min="7434" max="7434" width="19.453125" style="4" customWidth="1"/>
    <col min="7435" max="7435" width="5.453125" style="4" customWidth="1"/>
    <col min="7436" max="7437" width="1.54296875" style="4" customWidth="1"/>
    <col min="7438" max="7680" width="9.453125" style="4"/>
    <col min="7681" max="7681" width="1.54296875" style="4" customWidth="1"/>
    <col min="7682" max="7682" width="2.453125" style="4" customWidth="1"/>
    <col min="7683" max="7683" width="1.54296875" style="4" customWidth="1"/>
    <col min="7684" max="7689" width="9.453125" style="4"/>
    <col min="7690" max="7690" width="19.453125" style="4" customWidth="1"/>
    <col min="7691" max="7691" width="5.453125" style="4" customWidth="1"/>
    <col min="7692" max="7693" width="1.54296875" style="4" customWidth="1"/>
    <col min="7694" max="7936" width="9.453125" style="4"/>
    <col min="7937" max="7937" width="1.54296875" style="4" customWidth="1"/>
    <col min="7938" max="7938" width="2.453125" style="4" customWidth="1"/>
    <col min="7939" max="7939" width="1.54296875" style="4" customWidth="1"/>
    <col min="7940" max="7945" width="9.453125" style="4"/>
    <col min="7946" max="7946" width="19.453125" style="4" customWidth="1"/>
    <col min="7947" max="7947" width="5.453125" style="4" customWidth="1"/>
    <col min="7948" max="7949" width="1.54296875" style="4" customWidth="1"/>
    <col min="7950" max="8192" width="9.453125" style="4"/>
    <col min="8193" max="8193" width="1.54296875" style="4" customWidth="1"/>
    <col min="8194" max="8194" width="2.453125" style="4" customWidth="1"/>
    <col min="8195" max="8195" width="1.54296875" style="4" customWidth="1"/>
    <col min="8196" max="8201" width="9.453125" style="4"/>
    <col min="8202" max="8202" width="19.453125" style="4" customWidth="1"/>
    <col min="8203" max="8203" width="5.453125" style="4" customWidth="1"/>
    <col min="8204" max="8205" width="1.54296875" style="4" customWidth="1"/>
    <col min="8206" max="8448" width="9.453125" style="4"/>
    <col min="8449" max="8449" width="1.54296875" style="4" customWidth="1"/>
    <col min="8450" max="8450" width="2.453125" style="4" customWidth="1"/>
    <col min="8451" max="8451" width="1.54296875" style="4" customWidth="1"/>
    <col min="8452" max="8457" width="9.453125" style="4"/>
    <col min="8458" max="8458" width="19.453125" style="4" customWidth="1"/>
    <col min="8459" max="8459" width="5.453125" style="4" customWidth="1"/>
    <col min="8460" max="8461" width="1.54296875" style="4" customWidth="1"/>
    <col min="8462" max="8704" width="9.453125" style="4"/>
    <col min="8705" max="8705" width="1.54296875" style="4" customWidth="1"/>
    <col min="8706" max="8706" width="2.453125" style="4" customWidth="1"/>
    <col min="8707" max="8707" width="1.54296875" style="4" customWidth="1"/>
    <col min="8708" max="8713" width="9.453125" style="4"/>
    <col min="8714" max="8714" width="19.453125" style="4" customWidth="1"/>
    <col min="8715" max="8715" width="5.453125" style="4" customWidth="1"/>
    <col min="8716" max="8717" width="1.54296875" style="4" customWidth="1"/>
    <col min="8718" max="8960" width="9.453125" style="4"/>
    <col min="8961" max="8961" width="1.54296875" style="4" customWidth="1"/>
    <col min="8962" max="8962" width="2.453125" style="4" customWidth="1"/>
    <col min="8963" max="8963" width="1.54296875" style="4" customWidth="1"/>
    <col min="8964" max="8969" width="9.453125" style="4"/>
    <col min="8970" max="8970" width="19.453125" style="4" customWidth="1"/>
    <col min="8971" max="8971" width="5.453125" style="4" customWidth="1"/>
    <col min="8972" max="8973" width="1.54296875" style="4" customWidth="1"/>
    <col min="8974" max="9216" width="9.453125" style="4"/>
    <col min="9217" max="9217" width="1.54296875" style="4" customWidth="1"/>
    <col min="9218" max="9218" width="2.453125" style="4" customWidth="1"/>
    <col min="9219" max="9219" width="1.54296875" style="4" customWidth="1"/>
    <col min="9220" max="9225" width="9.453125" style="4"/>
    <col min="9226" max="9226" width="19.453125" style="4" customWidth="1"/>
    <col min="9227" max="9227" width="5.453125" style="4" customWidth="1"/>
    <col min="9228" max="9229" width="1.54296875" style="4" customWidth="1"/>
    <col min="9230" max="9472" width="9.453125" style="4"/>
    <col min="9473" max="9473" width="1.54296875" style="4" customWidth="1"/>
    <col min="9474" max="9474" width="2.453125" style="4" customWidth="1"/>
    <col min="9475" max="9475" width="1.54296875" style="4" customWidth="1"/>
    <col min="9476" max="9481" width="9.453125" style="4"/>
    <col min="9482" max="9482" width="19.453125" style="4" customWidth="1"/>
    <col min="9483" max="9483" width="5.453125" style="4" customWidth="1"/>
    <col min="9484" max="9485" width="1.54296875" style="4" customWidth="1"/>
    <col min="9486" max="9728" width="9.453125" style="4"/>
    <col min="9729" max="9729" width="1.54296875" style="4" customWidth="1"/>
    <col min="9730" max="9730" width="2.453125" style="4" customWidth="1"/>
    <col min="9731" max="9731" width="1.54296875" style="4" customWidth="1"/>
    <col min="9732" max="9737" width="9.453125" style="4"/>
    <col min="9738" max="9738" width="19.453125" style="4" customWidth="1"/>
    <col min="9739" max="9739" width="5.453125" style="4" customWidth="1"/>
    <col min="9740" max="9741" width="1.54296875" style="4" customWidth="1"/>
    <col min="9742" max="9984" width="9.453125" style="4"/>
    <col min="9985" max="9985" width="1.54296875" style="4" customWidth="1"/>
    <col min="9986" max="9986" width="2.453125" style="4" customWidth="1"/>
    <col min="9987" max="9987" width="1.54296875" style="4" customWidth="1"/>
    <col min="9988" max="9993" width="9.453125" style="4"/>
    <col min="9994" max="9994" width="19.453125" style="4" customWidth="1"/>
    <col min="9995" max="9995" width="5.453125" style="4" customWidth="1"/>
    <col min="9996" max="9997" width="1.54296875" style="4" customWidth="1"/>
    <col min="9998" max="10240" width="9.453125" style="4"/>
    <col min="10241" max="10241" width="1.54296875" style="4" customWidth="1"/>
    <col min="10242" max="10242" width="2.453125" style="4" customWidth="1"/>
    <col min="10243" max="10243" width="1.54296875" style="4" customWidth="1"/>
    <col min="10244" max="10249" width="9.453125" style="4"/>
    <col min="10250" max="10250" width="19.453125" style="4" customWidth="1"/>
    <col min="10251" max="10251" width="5.453125" style="4" customWidth="1"/>
    <col min="10252" max="10253" width="1.54296875" style="4" customWidth="1"/>
    <col min="10254" max="10496" width="9.453125" style="4"/>
    <col min="10497" max="10497" width="1.54296875" style="4" customWidth="1"/>
    <col min="10498" max="10498" width="2.453125" style="4" customWidth="1"/>
    <col min="10499" max="10499" width="1.54296875" style="4" customWidth="1"/>
    <col min="10500" max="10505" width="9.453125" style="4"/>
    <col min="10506" max="10506" width="19.453125" style="4" customWidth="1"/>
    <col min="10507" max="10507" width="5.453125" style="4" customWidth="1"/>
    <col min="10508" max="10509" width="1.54296875" style="4" customWidth="1"/>
    <col min="10510" max="10752" width="9.453125" style="4"/>
    <col min="10753" max="10753" width="1.54296875" style="4" customWidth="1"/>
    <col min="10754" max="10754" width="2.453125" style="4" customWidth="1"/>
    <col min="10755" max="10755" width="1.54296875" style="4" customWidth="1"/>
    <col min="10756" max="10761" width="9.453125" style="4"/>
    <col min="10762" max="10762" width="19.453125" style="4" customWidth="1"/>
    <col min="10763" max="10763" width="5.453125" style="4" customWidth="1"/>
    <col min="10764" max="10765" width="1.54296875" style="4" customWidth="1"/>
    <col min="10766" max="11008" width="9.453125" style="4"/>
    <col min="11009" max="11009" width="1.54296875" style="4" customWidth="1"/>
    <col min="11010" max="11010" width="2.453125" style="4" customWidth="1"/>
    <col min="11011" max="11011" width="1.54296875" style="4" customWidth="1"/>
    <col min="11012" max="11017" width="9.453125" style="4"/>
    <col min="11018" max="11018" width="19.453125" style="4" customWidth="1"/>
    <col min="11019" max="11019" width="5.453125" style="4" customWidth="1"/>
    <col min="11020" max="11021" width="1.54296875" style="4" customWidth="1"/>
    <col min="11022" max="11264" width="9.453125" style="4"/>
    <col min="11265" max="11265" width="1.54296875" style="4" customWidth="1"/>
    <col min="11266" max="11266" width="2.453125" style="4" customWidth="1"/>
    <col min="11267" max="11267" width="1.54296875" style="4" customWidth="1"/>
    <col min="11268" max="11273" width="9.453125" style="4"/>
    <col min="11274" max="11274" width="19.453125" style="4" customWidth="1"/>
    <col min="11275" max="11275" width="5.453125" style="4" customWidth="1"/>
    <col min="11276" max="11277" width="1.54296875" style="4" customWidth="1"/>
    <col min="11278" max="11520" width="9.453125" style="4"/>
    <col min="11521" max="11521" width="1.54296875" style="4" customWidth="1"/>
    <col min="11522" max="11522" width="2.453125" style="4" customWidth="1"/>
    <col min="11523" max="11523" width="1.54296875" style="4" customWidth="1"/>
    <col min="11524" max="11529" width="9.453125" style="4"/>
    <col min="11530" max="11530" width="19.453125" style="4" customWidth="1"/>
    <col min="11531" max="11531" width="5.453125" style="4" customWidth="1"/>
    <col min="11532" max="11533" width="1.54296875" style="4" customWidth="1"/>
    <col min="11534" max="11776" width="9.453125" style="4"/>
    <col min="11777" max="11777" width="1.54296875" style="4" customWidth="1"/>
    <col min="11778" max="11778" width="2.453125" style="4" customWidth="1"/>
    <col min="11779" max="11779" width="1.54296875" style="4" customWidth="1"/>
    <col min="11780" max="11785" width="9.453125" style="4"/>
    <col min="11786" max="11786" width="19.453125" style="4" customWidth="1"/>
    <col min="11787" max="11787" width="5.453125" style="4" customWidth="1"/>
    <col min="11788" max="11789" width="1.54296875" style="4" customWidth="1"/>
    <col min="11790" max="12032" width="9.453125" style="4"/>
    <col min="12033" max="12033" width="1.54296875" style="4" customWidth="1"/>
    <col min="12034" max="12034" width="2.453125" style="4" customWidth="1"/>
    <col min="12035" max="12035" width="1.54296875" style="4" customWidth="1"/>
    <col min="12036" max="12041" width="9.453125" style="4"/>
    <col min="12042" max="12042" width="19.453125" style="4" customWidth="1"/>
    <col min="12043" max="12043" width="5.453125" style="4" customWidth="1"/>
    <col min="12044" max="12045" width="1.54296875" style="4" customWidth="1"/>
    <col min="12046" max="12288" width="9.453125" style="4"/>
    <col min="12289" max="12289" width="1.54296875" style="4" customWidth="1"/>
    <col min="12290" max="12290" width="2.453125" style="4" customWidth="1"/>
    <col min="12291" max="12291" width="1.54296875" style="4" customWidth="1"/>
    <col min="12292" max="12297" width="9.453125" style="4"/>
    <col min="12298" max="12298" width="19.453125" style="4" customWidth="1"/>
    <col min="12299" max="12299" width="5.453125" style="4" customWidth="1"/>
    <col min="12300" max="12301" width="1.54296875" style="4" customWidth="1"/>
    <col min="12302" max="12544" width="9.453125" style="4"/>
    <col min="12545" max="12545" width="1.54296875" style="4" customWidth="1"/>
    <col min="12546" max="12546" width="2.453125" style="4" customWidth="1"/>
    <col min="12547" max="12547" width="1.54296875" style="4" customWidth="1"/>
    <col min="12548" max="12553" width="9.453125" style="4"/>
    <col min="12554" max="12554" width="19.453125" style="4" customWidth="1"/>
    <col min="12555" max="12555" width="5.453125" style="4" customWidth="1"/>
    <col min="12556" max="12557" width="1.54296875" style="4" customWidth="1"/>
    <col min="12558" max="12800" width="9.453125" style="4"/>
    <col min="12801" max="12801" width="1.54296875" style="4" customWidth="1"/>
    <col min="12802" max="12802" width="2.453125" style="4" customWidth="1"/>
    <col min="12803" max="12803" width="1.54296875" style="4" customWidth="1"/>
    <col min="12804" max="12809" width="9.453125" style="4"/>
    <col min="12810" max="12810" width="19.453125" style="4" customWidth="1"/>
    <col min="12811" max="12811" width="5.453125" style="4" customWidth="1"/>
    <col min="12812" max="12813" width="1.54296875" style="4" customWidth="1"/>
    <col min="12814" max="13056" width="9.453125" style="4"/>
    <col min="13057" max="13057" width="1.54296875" style="4" customWidth="1"/>
    <col min="13058" max="13058" width="2.453125" style="4" customWidth="1"/>
    <col min="13059" max="13059" width="1.54296875" style="4" customWidth="1"/>
    <col min="13060" max="13065" width="9.453125" style="4"/>
    <col min="13066" max="13066" width="19.453125" style="4" customWidth="1"/>
    <col min="13067" max="13067" width="5.453125" style="4" customWidth="1"/>
    <col min="13068" max="13069" width="1.54296875" style="4" customWidth="1"/>
    <col min="13070" max="13312" width="9.453125" style="4"/>
    <col min="13313" max="13313" width="1.54296875" style="4" customWidth="1"/>
    <col min="13314" max="13314" width="2.453125" style="4" customWidth="1"/>
    <col min="13315" max="13315" width="1.54296875" style="4" customWidth="1"/>
    <col min="13316" max="13321" width="9.453125" style="4"/>
    <col min="13322" max="13322" width="19.453125" style="4" customWidth="1"/>
    <col min="13323" max="13323" width="5.453125" style="4" customWidth="1"/>
    <col min="13324" max="13325" width="1.54296875" style="4" customWidth="1"/>
    <col min="13326" max="13568" width="9.453125" style="4"/>
    <col min="13569" max="13569" width="1.54296875" style="4" customWidth="1"/>
    <col min="13570" max="13570" width="2.453125" style="4" customWidth="1"/>
    <col min="13571" max="13571" width="1.54296875" style="4" customWidth="1"/>
    <col min="13572" max="13577" width="9.453125" style="4"/>
    <col min="13578" max="13578" width="19.453125" style="4" customWidth="1"/>
    <col min="13579" max="13579" width="5.453125" style="4" customWidth="1"/>
    <col min="13580" max="13581" width="1.54296875" style="4" customWidth="1"/>
    <col min="13582" max="13824" width="9.453125" style="4"/>
    <col min="13825" max="13825" width="1.54296875" style="4" customWidth="1"/>
    <col min="13826" max="13826" width="2.453125" style="4" customWidth="1"/>
    <col min="13827" max="13827" width="1.54296875" style="4" customWidth="1"/>
    <col min="13828" max="13833" width="9.453125" style="4"/>
    <col min="13834" max="13834" width="19.453125" style="4" customWidth="1"/>
    <col min="13835" max="13835" width="5.453125" style="4" customWidth="1"/>
    <col min="13836" max="13837" width="1.54296875" style="4" customWidth="1"/>
    <col min="13838" max="14080" width="9.453125" style="4"/>
    <col min="14081" max="14081" width="1.54296875" style="4" customWidth="1"/>
    <col min="14082" max="14082" width="2.453125" style="4" customWidth="1"/>
    <col min="14083" max="14083" width="1.54296875" style="4" customWidth="1"/>
    <col min="14084" max="14089" width="9.453125" style="4"/>
    <col min="14090" max="14090" width="19.453125" style="4" customWidth="1"/>
    <col min="14091" max="14091" width="5.453125" style="4" customWidth="1"/>
    <col min="14092" max="14093" width="1.54296875" style="4" customWidth="1"/>
    <col min="14094" max="14336" width="9.453125" style="4"/>
    <col min="14337" max="14337" width="1.54296875" style="4" customWidth="1"/>
    <col min="14338" max="14338" width="2.453125" style="4" customWidth="1"/>
    <col min="14339" max="14339" width="1.54296875" style="4" customWidth="1"/>
    <col min="14340" max="14345" width="9.453125" style="4"/>
    <col min="14346" max="14346" width="19.453125" style="4" customWidth="1"/>
    <col min="14347" max="14347" width="5.453125" style="4" customWidth="1"/>
    <col min="14348" max="14349" width="1.54296875" style="4" customWidth="1"/>
    <col min="14350" max="14592" width="9.453125" style="4"/>
    <col min="14593" max="14593" width="1.54296875" style="4" customWidth="1"/>
    <col min="14594" max="14594" width="2.453125" style="4" customWidth="1"/>
    <col min="14595" max="14595" width="1.54296875" style="4" customWidth="1"/>
    <col min="14596" max="14601" width="9.453125" style="4"/>
    <col min="14602" max="14602" width="19.453125" style="4" customWidth="1"/>
    <col min="14603" max="14603" width="5.453125" style="4" customWidth="1"/>
    <col min="14604" max="14605" width="1.54296875" style="4" customWidth="1"/>
    <col min="14606" max="14848" width="9.453125" style="4"/>
    <col min="14849" max="14849" width="1.54296875" style="4" customWidth="1"/>
    <col min="14850" max="14850" width="2.453125" style="4" customWidth="1"/>
    <col min="14851" max="14851" width="1.54296875" style="4" customWidth="1"/>
    <col min="14852" max="14857" width="9.453125" style="4"/>
    <col min="14858" max="14858" width="19.453125" style="4" customWidth="1"/>
    <col min="14859" max="14859" width="5.453125" style="4" customWidth="1"/>
    <col min="14860" max="14861" width="1.54296875" style="4" customWidth="1"/>
    <col min="14862" max="15104" width="9.453125" style="4"/>
    <col min="15105" max="15105" width="1.54296875" style="4" customWidth="1"/>
    <col min="15106" max="15106" width="2.453125" style="4" customWidth="1"/>
    <col min="15107" max="15107" width="1.54296875" style="4" customWidth="1"/>
    <col min="15108" max="15113" width="9.453125" style="4"/>
    <col min="15114" max="15114" width="19.453125" style="4" customWidth="1"/>
    <col min="15115" max="15115" width="5.453125" style="4" customWidth="1"/>
    <col min="15116" max="15117" width="1.54296875" style="4" customWidth="1"/>
    <col min="15118" max="15360" width="9.453125" style="4"/>
    <col min="15361" max="15361" width="1.54296875" style="4" customWidth="1"/>
    <col min="15362" max="15362" width="2.453125" style="4" customWidth="1"/>
    <col min="15363" max="15363" width="1.54296875" style="4" customWidth="1"/>
    <col min="15364" max="15369" width="9.453125" style="4"/>
    <col min="15370" max="15370" width="19.453125" style="4" customWidth="1"/>
    <col min="15371" max="15371" width="5.453125" style="4" customWidth="1"/>
    <col min="15372" max="15373" width="1.54296875" style="4" customWidth="1"/>
    <col min="15374" max="15616" width="9.453125" style="4"/>
    <col min="15617" max="15617" width="1.54296875" style="4" customWidth="1"/>
    <col min="15618" max="15618" width="2.453125" style="4" customWidth="1"/>
    <col min="15619" max="15619" width="1.54296875" style="4" customWidth="1"/>
    <col min="15620" max="15625" width="9.453125" style="4"/>
    <col min="15626" max="15626" width="19.453125" style="4" customWidth="1"/>
    <col min="15627" max="15627" width="5.453125" style="4" customWidth="1"/>
    <col min="15628" max="15629" width="1.54296875" style="4" customWidth="1"/>
    <col min="15630" max="15872" width="9.453125" style="4"/>
    <col min="15873" max="15873" width="1.54296875" style="4" customWidth="1"/>
    <col min="15874" max="15874" width="2.453125" style="4" customWidth="1"/>
    <col min="15875" max="15875" width="1.54296875" style="4" customWidth="1"/>
    <col min="15876" max="15881" width="9.453125" style="4"/>
    <col min="15882" max="15882" width="19.453125" style="4" customWidth="1"/>
    <col min="15883" max="15883" width="5.453125" style="4" customWidth="1"/>
    <col min="15884" max="15885" width="1.54296875" style="4" customWidth="1"/>
    <col min="15886" max="16128" width="9.453125" style="4"/>
    <col min="16129" max="16129" width="1.54296875" style="4" customWidth="1"/>
    <col min="16130" max="16130" width="2.453125" style="4" customWidth="1"/>
    <col min="16131" max="16131" width="1.54296875" style="4" customWidth="1"/>
    <col min="16132" max="16137" width="9.453125" style="4"/>
    <col min="16138" max="16138" width="19.453125" style="4" customWidth="1"/>
    <col min="16139" max="16139" width="5.453125" style="4" customWidth="1"/>
    <col min="16140" max="16141" width="1.54296875" style="4" customWidth="1"/>
    <col min="16142" max="16384" width="9.453125" style="4"/>
  </cols>
  <sheetData>
    <row r="1" spans="1:16" ht="9" customHeight="1" x14ac:dyDescent="0.35">
      <c r="A1" s="70"/>
      <c r="B1" s="70"/>
      <c r="C1" s="70"/>
      <c r="D1" s="70"/>
      <c r="E1" s="70"/>
      <c r="F1" s="70"/>
      <c r="G1" s="70"/>
      <c r="H1" s="70"/>
      <c r="I1" s="70"/>
      <c r="J1" s="70"/>
      <c r="K1" s="70"/>
      <c r="L1" s="70"/>
      <c r="M1" s="70"/>
    </row>
    <row r="2" spans="1:16" x14ac:dyDescent="0.35">
      <c r="A2" s="70"/>
      <c r="B2" s="71"/>
      <c r="C2" s="71"/>
      <c r="D2" s="71"/>
      <c r="E2" s="71"/>
      <c r="F2" s="71"/>
      <c r="G2" s="71"/>
      <c r="H2" s="71"/>
      <c r="I2" s="71"/>
      <c r="J2" s="71"/>
      <c r="K2" s="71"/>
      <c r="L2" s="71"/>
      <c r="M2" s="70"/>
    </row>
    <row r="3" spans="1:16" x14ac:dyDescent="0.35">
      <c r="A3" s="70"/>
      <c r="B3" s="71"/>
      <c r="C3" s="71"/>
      <c r="D3" s="71"/>
      <c r="E3" s="71"/>
      <c r="F3" s="71"/>
      <c r="G3" s="71"/>
      <c r="H3" s="71"/>
      <c r="I3" s="71"/>
      <c r="J3" s="71"/>
      <c r="K3" s="71"/>
      <c r="L3" s="71"/>
      <c r="M3" s="70"/>
    </row>
    <row r="4" spans="1:16" x14ac:dyDescent="0.35">
      <c r="A4" s="70"/>
      <c r="B4" s="71"/>
      <c r="C4" s="71"/>
      <c r="D4" s="71"/>
      <c r="E4" s="71"/>
      <c r="F4" s="71"/>
      <c r="G4" s="71"/>
      <c r="H4" s="71"/>
      <c r="I4" s="71"/>
      <c r="J4" s="71"/>
      <c r="K4" s="71"/>
      <c r="L4" s="71"/>
      <c r="M4" s="70"/>
    </row>
    <row r="5" spans="1:16" x14ac:dyDescent="0.35">
      <c r="A5" s="70"/>
      <c r="B5" s="71"/>
      <c r="C5" s="71"/>
      <c r="D5" s="71"/>
      <c r="E5" s="71"/>
      <c r="F5" s="71"/>
      <c r="G5" s="71"/>
      <c r="H5" s="71"/>
      <c r="I5" s="71"/>
      <c r="J5" s="71"/>
      <c r="K5" s="71"/>
      <c r="L5" s="71"/>
      <c r="M5" s="70"/>
    </row>
    <row r="6" spans="1:16" x14ac:dyDescent="0.35">
      <c r="A6" s="70"/>
      <c r="B6" s="71"/>
      <c r="C6" s="71"/>
      <c r="D6" s="71"/>
      <c r="E6" s="71"/>
      <c r="F6" s="71"/>
      <c r="G6" s="71"/>
      <c r="H6" s="71"/>
      <c r="I6" s="71"/>
      <c r="J6" s="71"/>
      <c r="K6" s="71"/>
      <c r="L6" s="71"/>
      <c r="M6" s="70"/>
    </row>
    <row r="7" spans="1:16" ht="25.4" customHeight="1" x14ac:dyDescent="0.35">
      <c r="A7" s="70"/>
      <c r="B7" s="71"/>
      <c r="C7" s="71"/>
      <c r="D7" s="71"/>
      <c r="E7" s="71"/>
      <c r="F7" s="71"/>
      <c r="G7" s="71"/>
      <c r="H7" s="71"/>
      <c r="I7" s="71"/>
      <c r="J7" s="71"/>
      <c r="K7" s="71"/>
      <c r="L7" s="71"/>
      <c r="M7" s="70"/>
    </row>
    <row r="8" spans="1:16" ht="94.5" customHeight="1" x14ac:dyDescent="0.35">
      <c r="A8" s="70"/>
      <c r="B8" s="71"/>
      <c r="C8" s="237" t="s">
        <v>0</v>
      </c>
      <c r="D8" s="237"/>
      <c r="E8" s="237"/>
      <c r="F8" s="237"/>
      <c r="G8" s="237"/>
      <c r="H8" s="237"/>
      <c r="I8" s="237"/>
      <c r="J8" s="237"/>
      <c r="K8" s="237"/>
      <c r="L8" s="71"/>
      <c r="M8" s="70"/>
    </row>
    <row r="9" spans="1:16" ht="27.65" customHeight="1" x14ac:dyDescent="0.35">
      <c r="A9" s="70"/>
      <c r="B9" s="71"/>
      <c r="C9" s="71"/>
      <c r="D9" s="71"/>
      <c r="E9" s="71"/>
      <c r="F9" s="71"/>
      <c r="G9" s="71"/>
      <c r="H9" s="71"/>
      <c r="I9" s="71"/>
      <c r="J9" s="71"/>
      <c r="K9" s="71"/>
      <c r="L9" s="71"/>
      <c r="M9" s="70"/>
    </row>
    <row r="10" spans="1:16" ht="67.400000000000006" customHeight="1" x14ac:dyDescent="0.35">
      <c r="A10" s="70"/>
      <c r="B10" s="71"/>
      <c r="C10" s="71"/>
      <c r="D10" s="237" t="s">
        <v>1</v>
      </c>
      <c r="E10" s="238"/>
      <c r="F10" s="238"/>
      <c r="G10" s="238"/>
      <c r="H10" s="238"/>
      <c r="I10" s="238"/>
      <c r="J10" s="238"/>
      <c r="K10" s="71"/>
      <c r="L10" s="71"/>
      <c r="M10" s="70"/>
    </row>
    <row r="11" spans="1:16" ht="27" customHeight="1" x14ac:dyDescent="0.35">
      <c r="A11" s="70"/>
      <c r="B11" s="71"/>
      <c r="C11" s="71"/>
      <c r="D11" s="71"/>
      <c r="E11" s="71"/>
      <c r="F11" s="71"/>
      <c r="G11" s="71"/>
      <c r="H11" s="71"/>
      <c r="I11" s="71"/>
      <c r="J11" s="71"/>
      <c r="K11" s="71"/>
      <c r="L11" s="71"/>
      <c r="M11" s="70"/>
    </row>
    <row r="12" spans="1:16" ht="18.75" customHeight="1" x14ac:dyDescent="0.35">
      <c r="A12" s="70"/>
      <c r="B12" s="71"/>
      <c r="C12" s="71"/>
      <c r="D12" s="72"/>
      <c r="E12" s="72"/>
      <c r="F12" s="72"/>
      <c r="G12" s="72"/>
      <c r="H12" s="72"/>
      <c r="I12" s="72"/>
      <c r="J12" s="72"/>
      <c r="K12" s="71"/>
      <c r="L12" s="71"/>
      <c r="M12" s="70"/>
    </row>
    <row r="13" spans="1:16" ht="20.25" customHeight="1" x14ac:dyDescent="0.35">
      <c r="A13" s="70"/>
      <c r="B13" s="71"/>
      <c r="C13" s="71"/>
      <c r="D13" s="239" t="s">
        <v>2</v>
      </c>
      <c r="E13" s="239"/>
      <c r="F13" s="239"/>
      <c r="G13" s="239"/>
      <c r="H13" s="239"/>
      <c r="I13" s="239"/>
      <c r="J13" s="239"/>
      <c r="K13" s="71" t="s">
        <v>3</v>
      </c>
      <c r="L13" s="71"/>
      <c r="M13" s="70"/>
      <c r="P13" s="5"/>
    </row>
    <row r="14" spans="1:16" ht="29.4" customHeight="1" x14ac:dyDescent="0.35">
      <c r="A14" s="70"/>
      <c r="B14" s="71"/>
      <c r="C14" s="71"/>
      <c r="D14" s="73"/>
      <c r="E14" s="73"/>
      <c r="F14" s="73"/>
      <c r="G14" s="73"/>
      <c r="H14" s="73"/>
      <c r="I14" s="73"/>
      <c r="J14" s="73"/>
      <c r="K14" s="71"/>
      <c r="L14" s="71"/>
      <c r="M14" s="70"/>
    </row>
    <row r="15" spans="1:16" ht="23.25" customHeight="1" x14ac:dyDescent="0.35">
      <c r="A15" s="70"/>
      <c r="B15" s="71"/>
      <c r="C15" s="71"/>
      <c r="D15" s="232" t="s">
        <v>4</v>
      </c>
      <c r="E15" s="232"/>
      <c r="F15" s="232"/>
      <c r="G15" s="232"/>
      <c r="H15" s="232"/>
      <c r="I15" s="232"/>
      <c r="J15" s="232"/>
      <c r="K15" s="71"/>
      <c r="L15" s="71"/>
      <c r="M15" s="70"/>
    </row>
    <row r="16" spans="1:16" ht="23.15" customHeight="1" x14ac:dyDescent="0.35">
      <c r="A16" s="70"/>
      <c r="B16" s="71"/>
      <c r="C16" s="71"/>
      <c r="D16" s="232" t="s">
        <v>5</v>
      </c>
      <c r="E16" s="232"/>
      <c r="F16" s="232"/>
      <c r="G16" s="232"/>
      <c r="H16" s="232"/>
      <c r="I16" s="232"/>
      <c r="J16" s="232"/>
      <c r="K16" s="71"/>
      <c r="L16" s="71"/>
      <c r="M16" s="70"/>
    </row>
    <row r="17" spans="1:13" ht="23.15" customHeight="1" x14ac:dyDescent="0.35">
      <c r="A17" s="70"/>
      <c r="B17" s="71"/>
      <c r="C17" s="71"/>
      <c r="D17" s="232" t="s">
        <v>6</v>
      </c>
      <c r="E17" s="232"/>
      <c r="F17" s="232"/>
      <c r="G17" s="232"/>
      <c r="H17" s="232"/>
      <c r="I17" s="232"/>
      <c r="J17" s="232"/>
      <c r="K17" s="71"/>
      <c r="L17" s="71"/>
      <c r="M17" s="70"/>
    </row>
    <row r="18" spans="1:13" x14ac:dyDescent="0.35">
      <c r="A18" s="70"/>
      <c r="B18" s="71"/>
      <c r="C18" s="71"/>
      <c r="D18" s="71"/>
      <c r="E18" s="71"/>
      <c r="F18" s="71"/>
      <c r="G18" s="71"/>
      <c r="H18" s="71"/>
      <c r="I18" s="71"/>
      <c r="J18" s="71"/>
      <c r="K18" s="71"/>
      <c r="L18" s="71"/>
      <c r="M18" s="70"/>
    </row>
    <row r="19" spans="1:13" x14ac:dyDescent="0.35">
      <c r="A19" s="70"/>
      <c r="B19" s="71"/>
      <c r="C19" s="71"/>
      <c r="D19" s="71"/>
      <c r="E19" s="71"/>
      <c r="F19" s="71"/>
      <c r="G19" s="71"/>
      <c r="H19" s="71"/>
      <c r="I19" s="71"/>
      <c r="J19" s="71"/>
      <c r="K19" s="71"/>
      <c r="L19" s="71"/>
      <c r="M19" s="70"/>
    </row>
    <row r="20" spans="1:13" ht="22.4" customHeight="1" x14ac:dyDescent="0.35">
      <c r="A20" s="70"/>
      <c r="B20" s="71"/>
      <c r="C20" s="71"/>
      <c r="D20" s="71"/>
      <c r="E20" s="71"/>
      <c r="F20" s="71"/>
      <c r="G20" s="71"/>
      <c r="H20" s="71"/>
      <c r="I20" s="71"/>
      <c r="J20" s="71"/>
      <c r="K20" s="71"/>
      <c r="L20" s="71"/>
      <c r="M20" s="70"/>
    </row>
    <row r="21" spans="1:13" ht="18" x14ac:dyDescent="0.35">
      <c r="A21" s="70"/>
      <c r="B21" s="71"/>
      <c r="C21" s="71"/>
      <c r="D21" s="233" t="s">
        <v>7</v>
      </c>
      <c r="E21" s="234"/>
      <c r="F21" s="234"/>
      <c r="G21" s="234"/>
      <c r="H21" s="234"/>
      <c r="I21" s="234"/>
      <c r="J21" s="234"/>
      <c r="K21" s="71"/>
      <c r="L21" s="71"/>
      <c r="M21" s="70"/>
    </row>
    <row r="22" spans="1:13" ht="42.65" customHeight="1" x14ac:dyDescent="0.35">
      <c r="A22" s="70"/>
      <c r="B22" s="71"/>
      <c r="C22" s="71"/>
      <c r="D22" s="235" t="s">
        <v>8</v>
      </c>
      <c r="E22" s="235"/>
      <c r="F22" s="235"/>
      <c r="G22" s="235"/>
      <c r="H22" s="235"/>
      <c r="I22" s="235"/>
      <c r="J22" s="235"/>
      <c r="K22" s="235"/>
      <c r="L22" s="71"/>
      <c r="M22" s="70"/>
    </row>
    <row r="23" spans="1:13" ht="31.65" customHeight="1" x14ac:dyDescent="0.35">
      <c r="A23" s="70"/>
      <c r="B23" s="71"/>
      <c r="C23" s="71"/>
      <c r="D23" s="74"/>
      <c r="E23" s="74"/>
      <c r="F23" s="74"/>
      <c r="G23" s="74"/>
      <c r="H23" s="74"/>
      <c r="I23" s="74"/>
      <c r="J23" s="74"/>
      <c r="K23" s="74"/>
      <c r="L23" s="71"/>
      <c r="M23" s="70"/>
    </row>
    <row r="24" spans="1:13" ht="18" customHeight="1" x14ac:dyDescent="0.35">
      <c r="A24" s="70"/>
      <c r="B24" s="71"/>
      <c r="C24" s="71"/>
      <c r="D24" s="74"/>
      <c r="E24" s="74"/>
      <c r="F24" s="74"/>
      <c r="G24" s="74"/>
      <c r="H24" s="74"/>
      <c r="I24" s="74"/>
      <c r="J24" s="74"/>
      <c r="K24" s="74"/>
      <c r="L24" s="71"/>
      <c r="M24" s="70"/>
    </row>
    <row r="25" spans="1:13" ht="18" customHeight="1" x14ac:dyDescent="0.35">
      <c r="A25" s="70"/>
      <c r="B25" s="71"/>
      <c r="C25" s="71"/>
      <c r="D25" s="74"/>
      <c r="E25" s="74"/>
      <c r="F25" s="74"/>
      <c r="G25" s="74"/>
      <c r="H25" s="74"/>
      <c r="I25" s="74"/>
      <c r="J25" s="74"/>
      <c r="K25" s="74"/>
      <c r="L25" s="71"/>
      <c r="M25" s="70"/>
    </row>
    <row r="26" spans="1:13" ht="23.25" customHeight="1" x14ac:dyDescent="0.35">
      <c r="A26" s="70"/>
      <c r="B26" s="71"/>
      <c r="C26" s="71"/>
      <c r="D26" s="236" t="s">
        <v>9</v>
      </c>
      <c r="E26" s="236"/>
      <c r="F26" s="236"/>
      <c r="G26" s="236"/>
      <c r="H26" s="236"/>
      <c r="I26" s="236"/>
      <c r="J26" s="236"/>
      <c r="K26" s="71"/>
      <c r="L26" s="71"/>
      <c r="M26" s="70"/>
    </row>
    <row r="27" spans="1:13" x14ac:dyDescent="0.35">
      <c r="A27" s="70"/>
      <c r="B27" s="71"/>
      <c r="C27" s="71"/>
      <c r="D27" s="71"/>
      <c r="E27" s="71"/>
      <c r="F27" s="71"/>
      <c r="G27" s="71"/>
      <c r="H27" s="71"/>
      <c r="I27" s="71"/>
      <c r="J27" s="71"/>
      <c r="K27" s="71"/>
      <c r="L27" s="71"/>
      <c r="M27" s="70"/>
    </row>
    <row r="28" spans="1:13" ht="9" customHeight="1" x14ac:dyDescent="0.35">
      <c r="A28" s="70"/>
      <c r="B28" s="70"/>
      <c r="C28" s="70"/>
      <c r="D28" s="70"/>
      <c r="E28" s="70"/>
      <c r="F28" s="70"/>
      <c r="G28" s="70"/>
      <c r="H28" s="70"/>
      <c r="I28" s="70"/>
      <c r="J28" s="70"/>
      <c r="K28" s="70" t="s">
        <v>3</v>
      </c>
      <c r="L28" s="70"/>
      <c r="M28" s="70"/>
    </row>
    <row r="29" spans="1:13" ht="18" customHeight="1" x14ac:dyDescent="0.35"/>
  </sheetData>
  <mergeCells count="9">
    <mergeCell ref="D17:J17"/>
    <mergeCell ref="D21:J21"/>
    <mergeCell ref="D22:K22"/>
    <mergeCell ref="D26:J26"/>
    <mergeCell ref="C8:K8"/>
    <mergeCell ref="D10:J10"/>
    <mergeCell ref="D13:J13"/>
    <mergeCell ref="D15:J15"/>
    <mergeCell ref="D16:J16"/>
  </mergeCells>
  <pageMargins left="0.7" right="0.7" top="0.75" bottom="0.75" header="0.3" footer="0.3"/>
  <pageSetup fitToWidth="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38"/>
  <sheetViews>
    <sheetView view="pageBreakPreview" zoomScaleSheetLayoutView="100" workbookViewId="0">
      <selection activeCell="E13" sqref="E13"/>
    </sheetView>
  </sheetViews>
  <sheetFormatPr defaultRowHeight="14.5" x14ac:dyDescent="0.35"/>
  <cols>
    <col min="1" max="1" width="1.453125" style="4" customWidth="1"/>
    <col min="2" max="2" width="11.453125" style="4" customWidth="1"/>
    <col min="3" max="3" width="1.54296875" style="4" customWidth="1"/>
    <col min="4" max="4" width="10" style="4" customWidth="1"/>
    <col min="5" max="6" width="8.54296875" style="4"/>
    <col min="7" max="7" width="11.453125" style="4" customWidth="1"/>
    <col min="8" max="8" width="10.54296875" style="4" customWidth="1"/>
    <col min="9" max="9" width="0.54296875" style="4" customWidth="1"/>
    <col min="10" max="10" width="6.453125" style="4" customWidth="1"/>
    <col min="11" max="11" width="3.54296875" style="4" customWidth="1"/>
    <col min="12" max="12" width="15.453125" style="4" customWidth="1"/>
    <col min="13" max="256" width="8.54296875" style="4"/>
    <col min="257" max="257" width="1.453125" style="4" customWidth="1"/>
    <col min="258" max="258" width="11.453125" style="4" customWidth="1"/>
    <col min="259" max="259" width="1.54296875" style="4" customWidth="1"/>
    <col min="260" max="260" width="10" style="4" customWidth="1"/>
    <col min="261" max="262" width="8.54296875" style="4"/>
    <col min="263" max="263" width="11.453125" style="4" customWidth="1"/>
    <col min="264" max="264" width="10.54296875" style="4" customWidth="1"/>
    <col min="265" max="265" width="0.54296875" style="4" customWidth="1"/>
    <col min="266" max="266" width="6.453125" style="4" customWidth="1"/>
    <col min="267" max="267" width="3.54296875" style="4" customWidth="1"/>
    <col min="268" max="268" width="15.453125" style="4" customWidth="1"/>
    <col min="269" max="512" width="8.54296875" style="4"/>
    <col min="513" max="513" width="1.453125" style="4" customWidth="1"/>
    <col min="514" max="514" width="11.453125" style="4" customWidth="1"/>
    <col min="515" max="515" width="1.54296875" style="4" customWidth="1"/>
    <col min="516" max="516" width="10" style="4" customWidth="1"/>
    <col min="517" max="518" width="8.54296875" style="4"/>
    <col min="519" max="519" width="11.453125" style="4" customWidth="1"/>
    <col min="520" max="520" width="10.54296875" style="4" customWidth="1"/>
    <col min="521" max="521" width="0.54296875" style="4" customWidth="1"/>
    <col min="522" max="522" width="6.453125" style="4" customWidth="1"/>
    <col min="523" max="523" width="3.54296875" style="4" customWidth="1"/>
    <col min="524" max="524" width="15.453125" style="4" customWidth="1"/>
    <col min="525" max="768" width="8.54296875" style="4"/>
    <col min="769" max="769" width="1.453125" style="4" customWidth="1"/>
    <col min="770" max="770" width="11.453125" style="4" customWidth="1"/>
    <col min="771" max="771" width="1.54296875" style="4" customWidth="1"/>
    <col min="772" max="772" width="10" style="4" customWidth="1"/>
    <col min="773" max="774" width="8.54296875" style="4"/>
    <col min="775" max="775" width="11.453125" style="4" customWidth="1"/>
    <col min="776" max="776" width="10.54296875" style="4" customWidth="1"/>
    <col min="777" max="777" width="0.54296875" style="4" customWidth="1"/>
    <col min="778" max="778" width="6.453125" style="4" customWidth="1"/>
    <col min="779" max="779" width="3.54296875" style="4" customWidth="1"/>
    <col min="780" max="780" width="15.453125" style="4" customWidth="1"/>
    <col min="781" max="1024" width="8.54296875" style="4"/>
    <col min="1025" max="1025" width="1.453125" style="4" customWidth="1"/>
    <col min="1026" max="1026" width="11.453125" style="4" customWidth="1"/>
    <col min="1027" max="1027" width="1.54296875" style="4" customWidth="1"/>
    <col min="1028" max="1028" width="10" style="4" customWidth="1"/>
    <col min="1029" max="1030" width="8.54296875" style="4"/>
    <col min="1031" max="1031" width="11.453125" style="4" customWidth="1"/>
    <col min="1032" max="1032" width="10.54296875" style="4" customWidth="1"/>
    <col min="1033" max="1033" width="0.54296875" style="4" customWidth="1"/>
    <col min="1034" max="1034" width="6.453125" style="4" customWidth="1"/>
    <col min="1035" max="1035" width="3.54296875" style="4" customWidth="1"/>
    <col min="1036" max="1036" width="15.453125" style="4" customWidth="1"/>
    <col min="1037" max="1280" width="8.54296875" style="4"/>
    <col min="1281" max="1281" width="1.453125" style="4" customWidth="1"/>
    <col min="1282" max="1282" width="11.453125" style="4" customWidth="1"/>
    <col min="1283" max="1283" width="1.54296875" style="4" customWidth="1"/>
    <col min="1284" max="1284" width="10" style="4" customWidth="1"/>
    <col min="1285" max="1286" width="8.54296875" style="4"/>
    <col min="1287" max="1287" width="11.453125" style="4" customWidth="1"/>
    <col min="1288" max="1288" width="10.54296875" style="4" customWidth="1"/>
    <col min="1289" max="1289" width="0.54296875" style="4" customWidth="1"/>
    <col min="1290" max="1290" width="6.453125" style="4" customWidth="1"/>
    <col min="1291" max="1291" width="3.54296875" style="4" customWidth="1"/>
    <col min="1292" max="1292" width="15.453125" style="4" customWidth="1"/>
    <col min="1293" max="1536" width="8.54296875" style="4"/>
    <col min="1537" max="1537" width="1.453125" style="4" customWidth="1"/>
    <col min="1538" max="1538" width="11.453125" style="4" customWidth="1"/>
    <col min="1539" max="1539" width="1.54296875" style="4" customWidth="1"/>
    <col min="1540" max="1540" width="10" style="4" customWidth="1"/>
    <col min="1541" max="1542" width="8.54296875" style="4"/>
    <col min="1543" max="1543" width="11.453125" style="4" customWidth="1"/>
    <col min="1544" max="1544" width="10.54296875" style="4" customWidth="1"/>
    <col min="1545" max="1545" width="0.54296875" style="4" customWidth="1"/>
    <col min="1546" max="1546" width="6.453125" style="4" customWidth="1"/>
    <col min="1547" max="1547" width="3.54296875" style="4" customWidth="1"/>
    <col min="1548" max="1548" width="15.453125" style="4" customWidth="1"/>
    <col min="1549" max="1792" width="8.54296875" style="4"/>
    <col min="1793" max="1793" width="1.453125" style="4" customWidth="1"/>
    <col min="1794" max="1794" width="11.453125" style="4" customWidth="1"/>
    <col min="1795" max="1795" width="1.54296875" style="4" customWidth="1"/>
    <col min="1796" max="1796" width="10" style="4" customWidth="1"/>
    <col min="1797" max="1798" width="8.54296875" style="4"/>
    <col min="1799" max="1799" width="11.453125" style="4" customWidth="1"/>
    <col min="1800" max="1800" width="10.54296875" style="4" customWidth="1"/>
    <col min="1801" max="1801" width="0.54296875" style="4" customWidth="1"/>
    <col min="1802" max="1802" width="6.453125" style="4" customWidth="1"/>
    <col min="1803" max="1803" width="3.54296875" style="4" customWidth="1"/>
    <col min="1804" max="1804" width="15.453125" style="4" customWidth="1"/>
    <col min="1805" max="2048" width="8.54296875" style="4"/>
    <col min="2049" max="2049" width="1.453125" style="4" customWidth="1"/>
    <col min="2050" max="2050" width="11.453125" style="4" customWidth="1"/>
    <col min="2051" max="2051" width="1.54296875" style="4" customWidth="1"/>
    <col min="2052" max="2052" width="10" style="4" customWidth="1"/>
    <col min="2053" max="2054" width="8.54296875" style="4"/>
    <col min="2055" max="2055" width="11.453125" style="4" customWidth="1"/>
    <col min="2056" max="2056" width="10.54296875" style="4" customWidth="1"/>
    <col min="2057" max="2057" width="0.54296875" style="4" customWidth="1"/>
    <col min="2058" max="2058" width="6.453125" style="4" customWidth="1"/>
    <col min="2059" max="2059" width="3.54296875" style="4" customWidth="1"/>
    <col min="2060" max="2060" width="15.453125" style="4" customWidth="1"/>
    <col min="2061" max="2304" width="8.54296875" style="4"/>
    <col min="2305" max="2305" width="1.453125" style="4" customWidth="1"/>
    <col min="2306" max="2306" width="11.453125" style="4" customWidth="1"/>
    <col min="2307" max="2307" width="1.54296875" style="4" customWidth="1"/>
    <col min="2308" max="2308" width="10" style="4" customWidth="1"/>
    <col min="2309" max="2310" width="8.54296875" style="4"/>
    <col min="2311" max="2311" width="11.453125" style="4" customWidth="1"/>
    <col min="2312" max="2312" width="10.54296875" style="4" customWidth="1"/>
    <col min="2313" max="2313" width="0.54296875" style="4" customWidth="1"/>
    <col min="2314" max="2314" width="6.453125" style="4" customWidth="1"/>
    <col min="2315" max="2315" width="3.54296875" style="4" customWidth="1"/>
    <col min="2316" max="2316" width="15.453125" style="4" customWidth="1"/>
    <col min="2317" max="2560" width="8.54296875" style="4"/>
    <col min="2561" max="2561" width="1.453125" style="4" customWidth="1"/>
    <col min="2562" max="2562" width="11.453125" style="4" customWidth="1"/>
    <col min="2563" max="2563" width="1.54296875" style="4" customWidth="1"/>
    <col min="2564" max="2564" width="10" style="4" customWidth="1"/>
    <col min="2565" max="2566" width="8.54296875" style="4"/>
    <col min="2567" max="2567" width="11.453125" style="4" customWidth="1"/>
    <col min="2568" max="2568" width="10.54296875" style="4" customWidth="1"/>
    <col min="2569" max="2569" width="0.54296875" style="4" customWidth="1"/>
    <col min="2570" max="2570" width="6.453125" style="4" customWidth="1"/>
    <col min="2571" max="2571" width="3.54296875" style="4" customWidth="1"/>
    <col min="2572" max="2572" width="15.453125" style="4" customWidth="1"/>
    <col min="2573" max="2816" width="8.54296875" style="4"/>
    <col min="2817" max="2817" width="1.453125" style="4" customWidth="1"/>
    <col min="2818" max="2818" width="11.453125" style="4" customWidth="1"/>
    <col min="2819" max="2819" width="1.54296875" style="4" customWidth="1"/>
    <col min="2820" max="2820" width="10" style="4" customWidth="1"/>
    <col min="2821" max="2822" width="8.54296875" style="4"/>
    <col min="2823" max="2823" width="11.453125" style="4" customWidth="1"/>
    <col min="2824" max="2824" width="10.54296875" style="4" customWidth="1"/>
    <col min="2825" max="2825" width="0.54296875" style="4" customWidth="1"/>
    <col min="2826" max="2826" width="6.453125" style="4" customWidth="1"/>
    <col min="2827" max="2827" width="3.54296875" style="4" customWidth="1"/>
    <col min="2828" max="2828" width="15.453125" style="4" customWidth="1"/>
    <col min="2829" max="3072" width="8.54296875" style="4"/>
    <col min="3073" max="3073" width="1.453125" style="4" customWidth="1"/>
    <col min="3074" max="3074" width="11.453125" style="4" customWidth="1"/>
    <col min="3075" max="3075" width="1.54296875" style="4" customWidth="1"/>
    <col min="3076" max="3076" width="10" style="4" customWidth="1"/>
    <col min="3077" max="3078" width="8.54296875" style="4"/>
    <col min="3079" max="3079" width="11.453125" style="4" customWidth="1"/>
    <col min="3080" max="3080" width="10.54296875" style="4" customWidth="1"/>
    <col min="3081" max="3081" width="0.54296875" style="4" customWidth="1"/>
    <col min="3082" max="3082" width="6.453125" style="4" customWidth="1"/>
    <col min="3083" max="3083" width="3.54296875" style="4" customWidth="1"/>
    <col min="3084" max="3084" width="15.453125" style="4" customWidth="1"/>
    <col min="3085" max="3328" width="8.54296875" style="4"/>
    <col min="3329" max="3329" width="1.453125" style="4" customWidth="1"/>
    <col min="3330" max="3330" width="11.453125" style="4" customWidth="1"/>
    <col min="3331" max="3331" width="1.54296875" style="4" customWidth="1"/>
    <col min="3332" max="3332" width="10" style="4" customWidth="1"/>
    <col min="3333" max="3334" width="8.54296875" style="4"/>
    <col min="3335" max="3335" width="11.453125" style="4" customWidth="1"/>
    <col min="3336" max="3336" width="10.54296875" style="4" customWidth="1"/>
    <col min="3337" max="3337" width="0.54296875" style="4" customWidth="1"/>
    <col min="3338" max="3338" width="6.453125" style="4" customWidth="1"/>
    <col min="3339" max="3339" width="3.54296875" style="4" customWidth="1"/>
    <col min="3340" max="3340" width="15.453125" style="4" customWidth="1"/>
    <col min="3341" max="3584" width="8.54296875" style="4"/>
    <col min="3585" max="3585" width="1.453125" style="4" customWidth="1"/>
    <col min="3586" max="3586" width="11.453125" style="4" customWidth="1"/>
    <col min="3587" max="3587" width="1.54296875" style="4" customWidth="1"/>
    <col min="3588" max="3588" width="10" style="4" customWidth="1"/>
    <col min="3589" max="3590" width="8.54296875" style="4"/>
    <col min="3591" max="3591" width="11.453125" style="4" customWidth="1"/>
    <col min="3592" max="3592" width="10.54296875" style="4" customWidth="1"/>
    <col min="3593" max="3593" width="0.54296875" style="4" customWidth="1"/>
    <col min="3594" max="3594" width="6.453125" style="4" customWidth="1"/>
    <col min="3595" max="3595" width="3.54296875" style="4" customWidth="1"/>
    <col min="3596" max="3596" width="15.453125" style="4" customWidth="1"/>
    <col min="3597" max="3840" width="8.54296875" style="4"/>
    <col min="3841" max="3841" width="1.453125" style="4" customWidth="1"/>
    <col min="3842" max="3842" width="11.453125" style="4" customWidth="1"/>
    <col min="3843" max="3843" width="1.54296875" style="4" customWidth="1"/>
    <col min="3844" max="3844" width="10" style="4" customWidth="1"/>
    <col min="3845" max="3846" width="8.54296875" style="4"/>
    <col min="3847" max="3847" width="11.453125" style="4" customWidth="1"/>
    <col min="3848" max="3848" width="10.54296875" style="4" customWidth="1"/>
    <col min="3849" max="3849" width="0.54296875" style="4" customWidth="1"/>
    <col min="3850" max="3850" width="6.453125" style="4" customWidth="1"/>
    <col min="3851" max="3851" width="3.54296875" style="4" customWidth="1"/>
    <col min="3852" max="3852" width="15.453125" style="4" customWidth="1"/>
    <col min="3853" max="4096" width="8.54296875" style="4"/>
    <col min="4097" max="4097" width="1.453125" style="4" customWidth="1"/>
    <col min="4098" max="4098" width="11.453125" style="4" customWidth="1"/>
    <col min="4099" max="4099" width="1.54296875" style="4" customWidth="1"/>
    <col min="4100" max="4100" width="10" style="4" customWidth="1"/>
    <col min="4101" max="4102" width="8.54296875" style="4"/>
    <col min="4103" max="4103" width="11.453125" style="4" customWidth="1"/>
    <col min="4104" max="4104" width="10.54296875" style="4" customWidth="1"/>
    <col min="4105" max="4105" width="0.54296875" style="4" customWidth="1"/>
    <col min="4106" max="4106" width="6.453125" style="4" customWidth="1"/>
    <col min="4107" max="4107" width="3.54296875" style="4" customWidth="1"/>
    <col min="4108" max="4108" width="15.453125" style="4" customWidth="1"/>
    <col min="4109" max="4352" width="8.54296875" style="4"/>
    <col min="4353" max="4353" width="1.453125" style="4" customWidth="1"/>
    <col min="4354" max="4354" width="11.453125" style="4" customWidth="1"/>
    <col min="4355" max="4355" width="1.54296875" style="4" customWidth="1"/>
    <col min="4356" max="4356" width="10" style="4" customWidth="1"/>
    <col min="4357" max="4358" width="8.54296875" style="4"/>
    <col min="4359" max="4359" width="11.453125" style="4" customWidth="1"/>
    <col min="4360" max="4360" width="10.54296875" style="4" customWidth="1"/>
    <col min="4361" max="4361" width="0.54296875" style="4" customWidth="1"/>
    <col min="4362" max="4362" width="6.453125" style="4" customWidth="1"/>
    <col min="4363" max="4363" width="3.54296875" style="4" customWidth="1"/>
    <col min="4364" max="4364" width="15.453125" style="4" customWidth="1"/>
    <col min="4365" max="4608" width="8.54296875" style="4"/>
    <col min="4609" max="4609" width="1.453125" style="4" customWidth="1"/>
    <col min="4610" max="4610" width="11.453125" style="4" customWidth="1"/>
    <col min="4611" max="4611" width="1.54296875" style="4" customWidth="1"/>
    <col min="4612" max="4612" width="10" style="4" customWidth="1"/>
    <col min="4613" max="4614" width="8.54296875" style="4"/>
    <col min="4615" max="4615" width="11.453125" style="4" customWidth="1"/>
    <col min="4616" max="4616" width="10.54296875" style="4" customWidth="1"/>
    <col min="4617" max="4617" width="0.54296875" style="4" customWidth="1"/>
    <col min="4618" max="4618" width="6.453125" style="4" customWidth="1"/>
    <col min="4619" max="4619" width="3.54296875" style="4" customWidth="1"/>
    <col min="4620" max="4620" width="15.453125" style="4" customWidth="1"/>
    <col min="4621" max="4864" width="8.54296875" style="4"/>
    <col min="4865" max="4865" width="1.453125" style="4" customWidth="1"/>
    <col min="4866" max="4866" width="11.453125" style="4" customWidth="1"/>
    <col min="4867" max="4867" width="1.54296875" style="4" customWidth="1"/>
    <col min="4868" max="4868" width="10" style="4" customWidth="1"/>
    <col min="4869" max="4870" width="8.54296875" style="4"/>
    <col min="4871" max="4871" width="11.453125" style="4" customWidth="1"/>
    <col min="4872" max="4872" width="10.54296875" style="4" customWidth="1"/>
    <col min="4873" max="4873" width="0.54296875" style="4" customWidth="1"/>
    <col min="4874" max="4874" width="6.453125" style="4" customWidth="1"/>
    <col min="4875" max="4875" width="3.54296875" style="4" customWidth="1"/>
    <col min="4876" max="4876" width="15.453125" style="4" customWidth="1"/>
    <col min="4877" max="5120" width="8.54296875" style="4"/>
    <col min="5121" max="5121" width="1.453125" style="4" customWidth="1"/>
    <col min="5122" max="5122" width="11.453125" style="4" customWidth="1"/>
    <col min="5123" max="5123" width="1.54296875" style="4" customWidth="1"/>
    <col min="5124" max="5124" width="10" style="4" customWidth="1"/>
    <col min="5125" max="5126" width="8.54296875" style="4"/>
    <col min="5127" max="5127" width="11.453125" style="4" customWidth="1"/>
    <col min="5128" max="5128" width="10.54296875" style="4" customWidth="1"/>
    <col min="5129" max="5129" width="0.54296875" style="4" customWidth="1"/>
    <col min="5130" max="5130" width="6.453125" style="4" customWidth="1"/>
    <col min="5131" max="5131" width="3.54296875" style="4" customWidth="1"/>
    <col min="5132" max="5132" width="15.453125" style="4" customWidth="1"/>
    <col min="5133" max="5376" width="8.54296875" style="4"/>
    <col min="5377" max="5377" width="1.453125" style="4" customWidth="1"/>
    <col min="5378" max="5378" width="11.453125" style="4" customWidth="1"/>
    <col min="5379" max="5379" width="1.54296875" style="4" customWidth="1"/>
    <col min="5380" max="5380" width="10" style="4" customWidth="1"/>
    <col min="5381" max="5382" width="8.54296875" style="4"/>
    <col min="5383" max="5383" width="11.453125" style="4" customWidth="1"/>
    <col min="5384" max="5384" width="10.54296875" style="4" customWidth="1"/>
    <col min="5385" max="5385" width="0.54296875" style="4" customWidth="1"/>
    <col min="5386" max="5386" width="6.453125" style="4" customWidth="1"/>
    <col min="5387" max="5387" width="3.54296875" style="4" customWidth="1"/>
    <col min="5388" max="5388" width="15.453125" style="4" customWidth="1"/>
    <col min="5389" max="5632" width="8.54296875" style="4"/>
    <col min="5633" max="5633" width="1.453125" style="4" customWidth="1"/>
    <col min="5634" max="5634" width="11.453125" style="4" customWidth="1"/>
    <col min="5635" max="5635" width="1.54296875" style="4" customWidth="1"/>
    <col min="5636" max="5636" width="10" style="4" customWidth="1"/>
    <col min="5637" max="5638" width="8.54296875" style="4"/>
    <col min="5639" max="5639" width="11.453125" style="4" customWidth="1"/>
    <col min="5640" max="5640" width="10.54296875" style="4" customWidth="1"/>
    <col min="5641" max="5641" width="0.54296875" style="4" customWidth="1"/>
    <col min="5642" max="5642" width="6.453125" style="4" customWidth="1"/>
    <col min="5643" max="5643" width="3.54296875" style="4" customWidth="1"/>
    <col min="5644" max="5644" width="15.453125" style="4" customWidth="1"/>
    <col min="5645" max="5888" width="8.54296875" style="4"/>
    <col min="5889" max="5889" width="1.453125" style="4" customWidth="1"/>
    <col min="5890" max="5890" width="11.453125" style="4" customWidth="1"/>
    <col min="5891" max="5891" width="1.54296875" style="4" customWidth="1"/>
    <col min="5892" max="5892" width="10" style="4" customWidth="1"/>
    <col min="5893" max="5894" width="8.54296875" style="4"/>
    <col min="5895" max="5895" width="11.453125" style="4" customWidth="1"/>
    <col min="5896" max="5896" width="10.54296875" style="4" customWidth="1"/>
    <col min="5897" max="5897" width="0.54296875" style="4" customWidth="1"/>
    <col min="5898" max="5898" width="6.453125" style="4" customWidth="1"/>
    <col min="5899" max="5899" width="3.54296875" style="4" customWidth="1"/>
    <col min="5900" max="5900" width="15.453125" style="4" customWidth="1"/>
    <col min="5901" max="6144" width="8.54296875" style="4"/>
    <col min="6145" max="6145" width="1.453125" style="4" customWidth="1"/>
    <col min="6146" max="6146" width="11.453125" style="4" customWidth="1"/>
    <col min="6147" max="6147" width="1.54296875" style="4" customWidth="1"/>
    <col min="6148" max="6148" width="10" style="4" customWidth="1"/>
    <col min="6149" max="6150" width="8.54296875" style="4"/>
    <col min="6151" max="6151" width="11.453125" style="4" customWidth="1"/>
    <col min="6152" max="6152" width="10.54296875" style="4" customWidth="1"/>
    <col min="6153" max="6153" width="0.54296875" style="4" customWidth="1"/>
    <col min="6154" max="6154" width="6.453125" style="4" customWidth="1"/>
    <col min="6155" max="6155" width="3.54296875" style="4" customWidth="1"/>
    <col min="6156" max="6156" width="15.453125" style="4" customWidth="1"/>
    <col min="6157" max="6400" width="8.54296875" style="4"/>
    <col min="6401" max="6401" width="1.453125" style="4" customWidth="1"/>
    <col min="6402" max="6402" width="11.453125" style="4" customWidth="1"/>
    <col min="6403" max="6403" width="1.54296875" style="4" customWidth="1"/>
    <col min="6404" max="6404" width="10" style="4" customWidth="1"/>
    <col min="6405" max="6406" width="8.54296875" style="4"/>
    <col min="6407" max="6407" width="11.453125" style="4" customWidth="1"/>
    <col min="6408" max="6408" width="10.54296875" style="4" customWidth="1"/>
    <col min="6409" max="6409" width="0.54296875" style="4" customWidth="1"/>
    <col min="6410" max="6410" width="6.453125" style="4" customWidth="1"/>
    <col min="6411" max="6411" width="3.54296875" style="4" customWidth="1"/>
    <col min="6412" max="6412" width="15.453125" style="4" customWidth="1"/>
    <col min="6413" max="6656" width="8.54296875" style="4"/>
    <col min="6657" max="6657" width="1.453125" style="4" customWidth="1"/>
    <col min="6658" max="6658" width="11.453125" style="4" customWidth="1"/>
    <col min="6659" max="6659" width="1.54296875" style="4" customWidth="1"/>
    <col min="6660" max="6660" width="10" style="4" customWidth="1"/>
    <col min="6661" max="6662" width="8.54296875" style="4"/>
    <col min="6663" max="6663" width="11.453125" style="4" customWidth="1"/>
    <col min="6664" max="6664" width="10.54296875" style="4" customWidth="1"/>
    <col min="6665" max="6665" width="0.54296875" style="4" customWidth="1"/>
    <col min="6666" max="6666" width="6.453125" style="4" customWidth="1"/>
    <col min="6667" max="6667" width="3.54296875" style="4" customWidth="1"/>
    <col min="6668" max="6668" width="15.453125" style="4" customWidth="1"/>
    <col min="6669" max="6912" width="8.54296875" style="4"/>
    <col min="6913" max="6913" width="1.453125" style="4" customWidth="1"/>
    <col min="6914" max="6914" width="11.453125" style="4" customWidth="1"/>
    <col min="6915" max="6915" width="1.54296875" style="4" customWidth="1"/>
    <col min="6916" max="6916" width="10" style="4" customWidth="1"/>
    <col min="6917" max="6918" width="8.54296875" style="4"/>
    <col min="6919" max="6919" width="11.453125" style="4" customWidth="1"/>
    <col min="6920" max="6920" width="10.54296875" style="4" customWidth="1"/>
    <col min="6921" max="6921" width="0.54296875" style="4" customWidth="1"/>
    <col min="6922" max="6922" width="6.453125" style="4" customWidth="1"/>
    <col min="6923" max="6923" width="3.54296875" style="4" customWidth="1"/>
    <col min="6924" max="6924" width="15.453125" style="4" customWidth="1"/>
    <col min="6925" max="7168" width="8.54296875" style="4"/>
    <col min="7169" max="7169" width="1.453125" style="4" customWidth="1"/>
    <col min="7170" max="7170" width="11.453125" style="4" customWidth="1"/>
    <col min="7171" max="7171" width="1.54296875" style="4" customWidth="1"/>
    <col min="7172" max="7172" width="10" style="4" customWidth="1"/>
    <col min="7173" max="7174" width="8.54296875" style="4"/>
    <col min="7175" max="7175" width="11.453125" style="4" customWidth="1"/>
    <col min="7176" max="7176" width="10.54296875" style="4" customWidth="1"/>
    <col min="7177" max="7177" width="0.54296875" style="4" customWidth="1"/>
    <col min="7178" max="7178" width="6.453125" style="4" customWidth="1"/>
    <col min="7179" max="7179" width="3.54296875" style="4" customWidth="1"/>
    <col min="7180" max="7180" width="15.453125" style="4" customWidth="1"/>
    <col min="7181" max="7424" width="8.54296875" style="4"/>
    <col min="7425" max="7425" width="1.453125" style="4" customWidth="1"/>
    <col min="7426" max="7426" width="11.453125" style="4" customWidth="1"/>
    <col min="7427" max="7427" width="1.54296875" style="4" customWidth="1"/>
    <col min="7428" max="7428" width="10" style="4" customWidth="1"/>
    <col min="7429" max="7430" width="8.54296875" style="4"/>
    <col min="7431" max="7431" width="11.453125" style="4" customWidth="1"/>
    <col min="7432" max="7432" width="10.54296875" style="4" customWidth="1"/>
    <col min="7433" max="7433" width="0.54296875" style="4" customWidth="1"/>
    <col min="7434" max="7434" width="6.453125" style="4" customWidth="1"/>
    <col min="7435" max="7435" width="3.54296875" style="4" customWidth="1"/>
    <col min="7436" max="7436" width="15.453125" style="4" customWidth="1"/>
    <col min="7437" max="7680" width="8.54296875" style="4"/>
    <col min="7681" max="7681" width="1.453125" style="4" customWidth="1"/>
    <col min="7682" max="7682" width="11.453125" style="4" customWidth="1"/>
    <col min="7683" max="7683" width="1.54296875" style="4" customWidth="1"/>
    <col min="7684" max="7684" width="10" style="4" customWidth="1"/>
    <col min="7685" max="7686" width="8.54296875" style="4"/>
    <col min="7687" max="7687" width="11.453125" style="4" customWidth="1"/>
    <col min="7688" max="7688" width="10.54296875" style="4" customWidth="1"/>
    <col min="7689" max="7689" width="0.54296875" style="4" customWidth="1"/>
    <col min="7690" max="7690" width="6.453125" style="4" customWidth="1"/>
    <col min="7691" max="7691" width="3.54296875" style="4" customWidth="1"/>
    <col min="7692" max="7692" width="15.453125" style="4" customWidth="1"/>
    <col min="7693" max="7936" width="8.54296875" style="4"/>
    <col min="7937" max="7937" width="1.453125" style="4" customWidth="1"/>
    <col min="7938" max="7938" width="11.453125" style="4" customWidth="1"/>
    <col min="7939" max="7939" width="1.54296875" style="4" customWidth="1"/>
    <col min="7940" max="7940" width="10" style="4" customWidth="1"/>
    <col min="7941" max="7942" width="8.54296875" style="4"/>
    <col min="7943" max="7943" width="11.453125" style="4" customWidth="1"/>
    <col min="7944" max="7944" width="10.54296875" style="4" customWidth="1"/>
    <col min="7945" max="7945" width="0.54296875" style="4" customWidth="1"/>
    <col min="7946" max="7946" width="6.453125" style="4" customWidth="1"/>
    <col min="7947" max="7947" width="3.54296875" style="4" customWidth="1"/>
    <col min="7948" max="7948" width="15.453125" style="4" customWidth="1"/>
    <col min="7949" max="8192" width="8.54296875" style="4"/>
    <col min="8193" max="8193" width="1.453125" style="4" customWidth="1"/>
    <col min="8194" max="8194" width="11.453125" style="4" customWidth="1"/>
    <col min="8195" max="8195" width="1.54296875" style="4" customWidth="1"/>
    <col min="8196" max="8196" width="10" style="4" customWidth="1"/>
    <col min="8197" max="8198" width="8.54296875" style="4"/>
    <col min="8199" max="8199" width="11.453125" style="4" customWidth="1"/>
    <col min="8200" max="8200" width="10.54296875" style="4" customWidth="1"/>
    <col min="8201" max="8201" width="0.54296875" style="4" customWidth="1"/>
    <col min="8202" max="8202" width="6.453125" style="4" customWidth="1"/>
    <col min="8203" max="8203" width="3.54296875" style="4" customWidth="1"/>
    <col min="8204" max="8204" width="15.453125" style="4" customWidth="1"/>
    <col min="8205" max="8448" width="8.54296875" style="4"/>
    <col min="8449" max="8449" width="1.453125" style="4" customWidth="1"/>
    <col min="8450" max="8450" width="11.453125" style="4" customWidth="1"/>
    <col min="8451" max="8451" width="1.54296875" style="4" customWidth="1"/>
    <col min="8452" max="8452" width="10" style="4" customWidth="1"/>
    <col min="8453" max="8454" width="8.54296875" style="4"/>
    <col min="8455" max="8455" width="11.453125" style="4" customWidth="1"/>
    <col min="8456" max="8456" width="10.54296875" style="4" customWidth="1"/>
    <col min="8457" max="8457" width="0.54296875" style="4" customWidth="1"/>
    <col min="8458" max="8458" width="6.453125" style="4" customWidth="1"/>
    <col min="8459" max="8459" width="3.54296875" style="4" customWidth="1"/>
    <col min="8460" max="8460" width="15.453125" style="4" customWidth="1"/>
    <col min="8461" max="8704" width="8.54296875" style="4"/>
    <col min="8705" max="8705" width="1.453125" style="4" customWidth="1"/>
    <col min="8706" max="8706" width="11.453125" style="4" customWidth="1"/>
    <col min="8707" max="8707" width="1.54296875" style="4" customWidth="1"/>
    <col min="8708" max="8708" width="10" style="4" customWidth="1"/>
    <col min="8709" max="8710" width="8.54296875" style="4"/>
    <col min="8711" max="8711" width="11.453125" style="4" customWidth="1"/>
    <col min="8712" max="8712" width="10.54296875" style="4" customWidth="1"/>
    <col min="8713" max="8713" width="0.54296875" style="4" customWidth="1"/>
    <col min="8714" max="8714" width="6.453125" style="4" customWidth="1"/>
    <col min="8715" max="8715" width="3.54296875" style="4" customWidth="1"/>
    <col min="8716" max="8716" width="15.453125" style="4" customWidth="1"/>
    <col min="8717" max="8960" width="8.54296875" style="4"/>
    <col min="8961" max="8961" width="1.453125" style="4" customWidth="1"/>
    <col min="8962" max="8962" width="11.453125" style="4" customWidth="1"/>
    <col min="8963" max="8963" width="1.54296875" style="4" customWidth="1"/>
    <col min="8964" max="8964" width="10" style="4" customWidth="1"/>
    <col min="8965" max="8966" width="8.54296875" style="4"/>
    <col min="8967" max="8967" width="11.453125" style="4" customWidth="1"/>
    <col min="8968" max="8968" width="10.54296875" style="4" customWidth="1"/>
    <col min="8969" max="8969" width="0.54296875" style="4" customWidth="1"/>
    <col min="8970" max="8970" width="6.453125" style="4" customWidth="1"/>
    <col min="8971" max="8971" width="3.54296875" style="4" customWidth="1"/>
    <col min="8972" max="8972" width="15.453125" style="4" customWidth="1"/>
    <col min="8973" max="9216" width="8.54296875" style="4"/>
    <col min="9217" max="9217" width="1.453125" style="4" customWidth="1"/>
    <col min="9218" max="9218" width="11.453125" style="4" customWidth="1"/>
    <col min="9219" max="9219" width="1.54296875" style="4" customWidth="1"/>
    <col min="9220" max="9220" width="10" style="4" customWidth="1"/>
    <col min="9221" max="9222" width="8.54296875" style="4"/>
    <col min="9223" max="9223" width="11.453125" style="4" customWidth="1"/>
    <col min="9224" max="9224" width="10.54296875" style="4" customWidth="1"/>
    <col min="9225" max="9225" width="0.54296875" style="4" customWidth="1"/>
    <col min="9226" max="9226" width="6.453125" style="4" customWidth="1"/>
    <col min="9227" max="9227" width="3.54296875" style="4" customWidth="1"/>
    <col min="9228" max="9228" width="15.453125" style="4" customWidth="1"/>
    <col min="9229" max="9472" width="8.54296875" style="4"/>
    <col min="9473" max="9473" width="1.453125" style="4" customWidth="1"/>
    <col min="9474" max="9474" width="11.453125" style="4" customWidth="1"/>
    <col min="9475" max="9475" width="1.54296875" style="4" customWidth="1"/>
    <col min="9476" max="9476" width="10" style="4" customWidth="1"/>
    <col min="9477" max="9478" width="8.54296875" style="4"/>
    <col min="9479" max="9479" width="11.453125" style="4" customWidth="1"/>
    <col min="9480" max="9480" width="10.54296875" style="4" customWidth="1"/>
    <col min="9481" max="9481" width="0.54296875" style="4" customWidth="1"/>
    <col min="9482" max="9482" width="6.453125" style="4" customWidth="1"/>
    <col min="9483" max="9483" width="3.54296875" style="4" customWidth="1"/>
    <col min="9484" max="9484" width="15.453125" style="4" customWidth="1"/>
    <col min="9485" max="9728" width="8.54296875" style="4"/>
    <col min="9729" max="9729" width="1.453125" style="4" customWidth="1"/>
    <col min="9730" max="9730" width="11.453125" style="4" customWidth="1"/>
    <col min="9731" max="9731" width="1.54296875" style="4" customWidth="1"/>
    <col min="9732" max="9732" width="10" style="4" customWidth="1"/>
    <col min="9733" max="9734" width="8.54296875" style="4"/>
    <col min="9735" max="9735" width="11.453125" style="4" customWidth="1"/>
    <col min="9736" max="9736" width="10.54296875" style="4" customWidth="1"/>
    <col min="9737" max="9737" width="0.54296875" style="4" customWidth="1"/>
    <col min="9738" max="9738" width="6.453125" style="4" customWidth="1"/>
    <col min="9739" max="9739" width="3.54296875" style="4" customWidth="1"/>
    <col min="9740" max="9740" width="15.453125" style="4" customWidth="1"/>
    <col min="9741" max="9984" width="8.54296875" style="4"/>
    <col min="9985" max="9985" width="1.453125" style="4" customWidth="1"/>
    <col min="9986" max="9986" width="11.453125" style="4" customWidth="1"/>
    <col min="9987" max="9987" width="1.54296875" style="4" customWidth="1"/>
    <col min="9988" max="9988" width="10" style="4" customWidth="1"/>
    <col min="9989" max="9990" width="8.54296875" style="4"/>
    <col min="9991" max="9991" width="11.453125" style="4" customWidth="1"/>
    <col min="9992" max="9992" width="10.54296875" style="4" customWidth="1"/>
    <col min="9993" max="9993" width="0.54296875" style="4" customWidth="1"/>
    <col min="9994" max="9994" width="6.453125" style="4" customWidth="1"/>
    <col min="9995" max="9995" width="3.54296875" style="4" customWidth="1"/>
    <col min="9996" max="9996" width="15.453125" style="4" customWidth="1"/>
    <col min="9997" max="10240" width="8.54296875" style="4"/>
    <col min="10241" max="10241" width="1.453125" style="4" customWidth="1"/>
    <col min="10242" max="10242" width="11.453125" style="4" customWidth="1"/>
    <col min="10243" max="10243" width="1.54296875" style="4" customWidth="1"/>
    <col min="10244" max="10244" width="10" style="4" customWidth="1"/>
    <col min="10245" max="10246" width="8.54296875" style="4"/>
    <col min="10247" max="10247" width="11.453125" style="4" customWidth="1"/>
    <col min="10248" max="10248" width="10.54296875" style="4" customWidth="1"/>
    <col min="10249" max="10249" width="0.54296875" style="4" customWidth="1"/>
    <col min="10250" max="10250" width="6.453125" style="4" customWidth="1"/>
    <col min="10251" max="10251" width="3.54296875" style="4" customWidth="1"/>
    <col min="10252" max="10252" width="15.453125" style="4" customWidth="1"/>
    <col min="10253" max="10496" width="8.54296875" style="4"/>
    <col min="10497" max="10497" width="1.453125" style="4" customWidth="1"/>
    <col min="10498" max="10498" width="11.453125" style="4" customWidth="1"/>
    <col min="10499" max="10499" width="1.54296875" style="4" customWidth="1"/>
    <col min="10500" max="10500" width="10" style="4" customWidth="1"/>
    <col min="10501" max="10502" width="8.54296875" style="4"/>
    <col min="10503" max="10503" width="11.453125" style="4" customWidth="1"/>
    <col min="10504" max="10504" width="10.54296875" style="4" customWidth="1"/>
    <col min="10505" max="10505" width="0.54296875" style="4" customWidth="1"/>
    <col min="10506" max="10506" width="6.453125" style="4" customWidth="1"/>
    <col min="10507" max="10507" width="3.54296875" style="4" customWidth="1"/>
    <col min="10508" max="10508" width="15.453125" style="4" customWidth="1"/>
    <col min="10509" max="10752" width="8.54296875" style="4"/>
    <col min="10753" max="10753" width="1.453125" style="4" customWidth="1"/>
    <col min="10754" max="10754" width="11.453125" style="4" customWidth="1"/>
    <col min="10755" max="10755" width="1.54296875" style="4" customWidth="1"/>
    <col min="10756" max="10756" width="10" style="4" customWidth="1"/>
    <col min="10757" max="10758" width="8.54296875" style="4"/>
    <col min="10759" max="10759" width="11.453125" style="4" customWidth="1"/>
    <col min="10760" max="10760" width="10.54296875" style="4" customWidth="1"/>
    <col min="10761" max="10761" width="0.54296875" style="4" customWidth="1"/>
    <col min="10762" max="10762" width="6.453125" style="4" customWidth="1"/>
    <col min="10763" max="10763" width="3.54296875" style="4" customWidth="1"/>
    <col min="10764" max="10764" width="15.453125" style="4" customWidth="1"/>
    <col min="10765" max="11008" width="8.54296875" style="4"/>
    <col min="11009" max="11009" width="1.453125" style="4" customWidth="1"/>
    <col min="11010" max="11010" width="11.453125" style="4" customWidth="1"/>
    <col min="11011" max="11011" width="1.54296875" style="4" customWidth="1"/>
    <col min="11012" max="11012" width="10" style="4" customWidth="1"/>
    <col min="11013" max="11014" width="8.54296875" style="4"/>
    <col min="11015" max="11015" width="11.453125" style="4" customWidth="1"/>
    <col min="11016" max="11016" width="10.54296875" style="4" customWidth="1"/>
    <col min="11017" max="11017" width="0.54296875" style="4" customWidth="1"/>
    <col min="11018" max="11018" width="6.453125" style="4" customWidth="1"/>
    <col min="11019" max="11019" width="3.54296875" style="4" customWidth="1"/>
    <col min="11020" max="11020" width="15.453125" style="4" customWidth="1"/>
    <col min="11021" max="11264" width="8.54296875" style="4"/>
    <col min="11265" max="11265" width="1.453125" style="4" customWidth="1"/>
    <col min="11266" max="11266" width="11.453125" style="4" customWidth="1"/>
    <col min="11267" max="11267" width="1.54296875" style="4" customWidth="1"/>
    <col min="11268" max="11268" width="10" style="4" customWidth="1"/>
    <col min="11269" max="11270" width="8.54296875" style="4"/>
    <col min="11271" max="11271" width="11.453125" style="4" customWidth="1"/>
    <col min="11272" max="11272" width="10.54296875" style="4" customWidth="1"/>
    <col min="11273" max="11273" width="0.54296875" style="4" customWidth="1"/>
    <col min="11274" max="11274" width="6.453125" style="4" customWidth="1"/>
    <col min="11275" max="11275" width="3.54296875" style="4" customWidth="1"/>
    <col min="11276" max="11276" width="15.453125" style="4" customWidth="1"/>
    <col min="11277" max="11520" width="8.54296875" style="4"/>
    <col min="11521" max="11521" width="1.453125" style="4" customWidth="1"/>
    <col min="11522" max="11522" width="11.453125" style="4" customWidth="1"/>
    <col min="11523" max="11523" width="1.54296875" style="4" customWidth="1"/>
    <col min="11524" max="11524" width="10" style="4" customWidth="1"/>
    <col min="11525" max="11526" width="8.54296875" style="4"/>
    <col min="11527" max="11527" width="11.453125" style="4" customWidth="1"/>
    <col min="11528" max="11528" width="10.54296875" style="4" customWidth="1"/>
    <col min="11529" max="11529" width="0.54296875" style="4" customWidth="1"/>
    <col min="11530" max="11530" width="6.453125" style="4" customWidth="1"/>
    <col min="11531" max="11531" width="3.54296875" style="4" customWidth="1"/>
    <col min="11532" max="11532" width="15.453125" style="4" customWidth="1"/>
    <col min="11533" max="11776" width="8.54296875" style="4"/>
    <col min="11777" max="11777" width="1.453125" style="4" customWidth="1"/>
    <col min="11778" max="11778" width="11.453125" style="4" customWidth="1"/>
    <col min="11779" max="11779" width="1.54296875" style="4" customWidth="1"/>
    <col min="11780" max="11780" width="10" style="4" customWidth="1"/>
    <col min="11781" max="11782" width="8.54296875" style="4"/>
    <col min="11783" max="11783" width="11.453125" style="4" customWidth="1"/>
    <col min="11784" max="11784" width="10.54296875" style="4" customWidth="1"/>
    <col min="11785" max="11785" width="0.54296875" style="4" customWidth="1"/>
    <col min="11786" max="11786" width="6.453125" style="4" customWidth="1"/>
    <col min="11787" max="11787" width="3.54296875" style="4" customWidth="1"/>
    <col min="11788" max="11788" width="15.453125" style="4" customWidth="1"/>
    <col min="11789" max="12032" width="8.54296875" style="4"/>
    <col min="12033" max="12033" width="1.453125" style="4" customWidth="1"/>
    <col min="12034" max="12034" width="11.453125" style="4" customWidth="1"/>
    <col min="12035" max="12035" width="1.54296875" style="4" customWidth="1"/>
    <col min="12036" max="12036" width="10" style="4" customWidth="1"/>
    <col min="12037" max="12038" width="8.54296875" style="4"/>
    <col min="12039" max="12039" width="11.453125" style="4" customWidth="1"/>
    <col min="12040" max="12040" width="10.54296875" style="4" customWidth="1"/>
    <col min="12041" max="12041" width="0.54296875" style="4" customWidth="1"/>
    <col min="12042" max="12042" width="6.453125" style="4" customWidth="1"/>
    <col min="12043" max="12043" width="3.54296875" style="4" customWidth="1"/>
    <col min="12044" max="12044" width="15.453125" style="4" customWidth="1"/>
    <col min="12045" max="12288" width="8.54296875" style="4"/>
    <col min="12289" max="12289" width="1.453125" style="4" customWidth="1"/>
    <col min="12290" max="12290" width="11.453125" style="4" customWidth="1"/>
    <col min="12291" max="12291" width="1.54296875" style="4" customWidth="1"/>
    <col min="12292" max="12292" width="10" style="4" customWidth="1"/>
    <col min="12293" max="12294" width="8.54296875" style="4"/>
    <col min="12295" max="12295" width="11.453125" style="4" customWidth="1"/>
    <col min="12296" max="12296" width="10.54296875" style="4" customWidth="1"/>
    <col min="12297" max="12297" width="0.54296875" style="4" customWidth="1"/>
    <col min="12298" max="12298" width="6.453125" style="4" customWidth="1"/>
    <col min="12299" max="12299" width="3.54296875" style="4" customWidth="1"/>
    <col min="12300" max="12300" width="15.453125" style="4" customWidth="1"/>
    <col min="12301" max="12544" width="8.54296875" style="4"/>
    <col min="12545" max="12545" width="1.453125" style="4" customWidth="1"/>
    <col min="12546" max="12546" width="11.453125" style="4" customWidth="1"/>
    <col min="12547" max="12547" width="1.54296875" style="4" customWidth="1"/>
    <col min="12548" max="12548" width="10" style="4" customWidth="1"/>
    <col min="12549" max="12550" width="8.54296875" style="4"/>
    <col min="12551" max="12551" width="11.453125" style="4" customWidth="1"/>
    <col min="12552" max="12552" width="10.54296875" style="4" customWidth="1"/>
    <col min="12553" max="12553" width="0.54296875" style="4" customWidth="1"/>
    <col min="12554" max="12554" width="6.453125" style="4" customWidth="1"/>
    <col min="12555" max="12555" width="3.54296875" style="4" customWidth="1"/>
    <col min="12556" max="12556" width="15.453125" style="4" customWidth="1"/>
    <col min="12557" max="12800" width="8.54296875" style="4"/>
    <col min="12801" max="12801" width="1.453125" style="4" customWidth="1"/>
    <col min="12802" max="12802" width="11.453125" style="4" customWidth="1"/>
    <col min="12803" max="12803" width="1.54296875" style="4" customWidth="1"/>
    <col min="12804" max="12804" width="10" style="4" customWidth="1"/>
    <col min="12805" max="12806" width="8.54296875" style="4"/>
    <col min="12807" max="12807" width="11.453125" style="4" customWidth="1"/>
    <col min="12808" max="12808" width="10.54296875" style="4" customWidth="1"/>
    <col min="12809" max="12809" width="0.54296875" style="4" customWidth="1"/>
    <col min="12810" max="12810" width="6.453125" style="4" customWidth="1"/>
    <col min="12811" max="12811" width="3.54296875" style="4" customWidth="1"/>
    <col min="12812" max="12812" width="15.453125" style="4" customWidth="1"/>
    <col min="12813" max="13056" width="8.54296875" style="4"/>
    <col min="13057" max="13057" width="1.453125" style="4" customWidth="1"/>
    <col min="13058" max="13058" width="11.453125" style="4" customWidth="1"/>
    <col min="13059" max="13059" width="1.54296875" style="4" customWidth="1"/>
    <col min="13060" max="13060" width="10" style="4" customWidth="1"/>
    <col min="13061" max="13062" width="8.54296875" style="4"/>
    <col min="13063" max="13063" width="11.453125" style="4" customWidth="1"/>
    <col min="13064" max="13064" width="10.54296875" style="4" customWidth="1"/>
    <col min="13065" max="13065" width="0.54296875" style="4" customWidth="1"/>
    <col min="13066" max="13066" width="6.453125" style="4" customWidth="1"/>
    <col min="13067" max="13067" width="3.54296875" style="4" customWidth="1"/>
    <col min="13068" max="13068" width="15.453125" style="4" customWidth="1"/>
    <col min="13069" max="13312" width="8.54296875" style="4"/>
    <col min="13313" max="13313" width="1.453125" style="4" customWidth="1"/>
    <col min="13314" max="13314" width="11.453125" style="4" customWidth="1"/>
    <col min="13315" max="13315" width="1.54296875" style="4" customWidth="1"/>
    <col min="13316" max="13316" width="10" style="4" customWidth="1"/>
    <col min="13317" max="13318" width="8.54296875" style="4"/>
    <col min="13319" max="13319" width="11.453125" style="4" customWidth="1"/>
    <col min="13320" max="13320" width="10.54296875" style="4" customWidth="1"/>
    <col min="13321" max="13321" width="0.54296875" style="4" customWidth="1"/>
    <col min="13322" max="13322" width="6.453125" style="4" customWidth="1"/>
    <col min="13323" max="13323" width="3.54296875" style="4" customWidth="1"/>
    <col min="13324" max="13324" width="15.453125" style="4" customWidth="1"/>
    <col min="13325" max="13568" width="8.54296875" style="4"/>
    <col min="13569" max="13569" width="1.453125" style="4" customWidth="1"/>
    <col min="13570" max="13570" width="11.453125" style="4" customWidth="1"/>
    <col min="13571" max="13571" width="1.54296875" style="4" customWidth="1"/>
    <col min="13572" max="13572" width="10" style="4" customWidth="1"/>
    <col min="13573" max="13574" width="8.54296875" style="4"/>
    <col min="13575" max="13575" width="11.453125" style="4" customWidth="1"/>
    <col min="13576" max="13576" width="10.54296875" style="4" customWidth="1"/>
    <col min="13577" max="13577" width="0.54296875" style="4" customWidth="1"/>
    <col min="13578" max="13578" width="6.453125" style="4" customWidth="1"/>
    <col min="13579" max="13579" width="3.54296875" style="4" customWidth="1"/>
    <col min="13580" max="13580" width="15.453125" style="4" customWidth="1"/>
    <col min="13581" max="13824" width="8.54296875" style="4"/>
    <col min="13825" max="13825" width="1.453125" style="4" customWidth="1"/>
    <col min="13826" max="13826" width="11.453125" style="4" customWidth="1"/>
    <col min="13827" max="13827" width="1.54296875" style="4" customWidth="1"/>
    <col min="13828" max="13828" width="10" style="4" customWidth="1"/>
    <col min="13829" max="13830" width="8.54296875" style="4"/>
    <col min="13831" max="13831" width="11.453125" style="4" customWidth="1"/>
    <col min="13832" max="13832" width="10.54296875" style="4" customWidth="1"/>
    <col min="13833" max="13833" width="0.54296875" style="4" customWidth="1"/>
    <col min="13834" max="13834" width="6.453125" style="4" customWidth="1"/>
    <col min="13835" max="13835" width="3.54296875" style="4" customWidth="1"/>
    <col min="13836" max="13836" width="15.453125" style="4" customWidth="1"/>
    <col min="13837" max="14080" width="8.54296875" style="4"/>
    <col min="14081" max="14081" width="1.453125" style="4" customWidth="1"/>
    <col min="14082" max="14082" width="11.453125" style="4" customWidth="1"/>
    <col min="14083" max="14083" width="1.54296875" style="4" customWidth="1"/>
    <col min="14084" max="14084" width="10" style="4" customWidth="1"/>
    <col min="14085" max="14086" width="8.54296875" style="4"/>
    <col min="14087" max="14087" width="11.453125" style="4" customWidth="1"/>
    <col min="14088" max="14088" width="10.54296875" style="4" customWidth="1"/>
    <col min="14089" max="14089" width="0.54296875" style="4" customWidth="1"/>
    <col min="14090" max="14090" width="6.453125" style="4" customWidth="1"/>
    <col min="14091" max="14091" width="3.54296875" style="4" customWidth="1"/>
    <col min="14092" max="14092" width="15.453125" style="4" customWidth="1"/>
    <col min="14093" max="14336" width="8.54296875" style="4"/>
    <col min="14337" max="14337" width="1.453125" style="4" customWidth="1"/>
    <col min="14338" max="14338" width="11.453125" style="4" customWidth="1"/>
    <col min="14339" max="14339" width="1.54296875" style="4" customWidth="1"/>
    <col min="14340" max="14340" width="10" style="4" customWidth="1"/>
    <col min="14341" max="14342" width="8.54296875" style="4"/>
    <col min="14343" max="14343" width="11.453125" style="4" customWidth="1"/>
    <col min="14344" max="14344" width="10.54296875" style="4" customWidth="1"/>
    <col min="14345" max="14345" width="0.54296875" style="4" customWidth="1"/>
    <col min="14346" max="14346" width="6.453125" style="4" customWidth="1"/>
    <col min="14347" max="14347" width="3.54296875" style="4" customWidth="1"/>
    <col min="14348" max="14348" width="15.453125" style="4" customWidth="1"/>
    <col min="14349" max="14592" width="8.54296875" style="4"/>
    <col min="14593" max="14593" width="1.453125" style="4" customWidth="1"/>
    <col min="14594" max="14594" width="11.453125" style="4" customWidth="1"/>
    <col min="14595" max="14595" width="1.54296875" style="4" customWidth="1"/>
    <col min="14596" max="14596" width="10" style="4" customWidth="1"/>
    <col min="14597" max="14598" width="8.54296875" style="4"/>
    <col min="14599" max="14599" width="11.453125" style="4" customWidth="1"/>
    <col min="14600" max="14600" width="10.54296875" style="4" customWidth="1"/>
    <col min="14601" max="14601" width="0.54296875" style="4" customWidth="1"/>
    <col min="14602" max="14602" width="6.453125" style="4" customWidth="1"/>
    <col min="14603" max="14603" width="3.54296875" style="4" customWidth="1"/>
    <col min="14604" max="14604" width="15.453125" style="4" customWidth="1"/>
    <col min="14605" max="14848" width="8.54296875" style="4"/>
    <col min="14849" max="14849" width="1.453125" style="4" customWidth="1"/>
    <col min="14850" max="14850" width="11.453125" style="4" customWidth="1"/>
    <col min="14851" max="14851" width="1.54296875" style="4" customWidth="1"/>
    <col min="14852" max="14852" width="10" style="4" customWidth="1"/>
    <col min="14853" max="14854" width="8.54296875" style="4"/>
    <col min="14855" max="14855" width="11.453125" style="4" customWidth="1"/>
    <col min="14856" max="14856" width="10.54296875" style="4" customWidth="1"/>
    <col min="14857" max="14857" width="0.54296875" style="4" customWidth="1"/>
    <col min="14858" max="14858" width="6.453125" style="4" customWidth="1"/>
    <col min="14859" max="14859" width="3.54296875" style="4" customWidth="1"/>
    <col min="14860" max="14860" width="15.453125" style="4" customWidth="1"/>
    <col min="14861" max="15104" width="8.54296875" style="4"/>
    <col min="15105" max="15105" width="1.453125" style="4" customWidth="1"/>
    <col min="15106" max="15106" width="11.453125" style="4" customWidth="1"/>
    <col min="15107" max="15107" width="1.54296875" style="4" customWidth="1"/>
    <col min="15108" max="15108" width="10" style="4" customWidth="1"/>
    <col min="15109" max="15110" width="8.54296875" style="4"/>
    <col min="15111" max="15111" width="11.453125" style="4" customWidth="1"/>
    <col min="15112" max="15112" width="10.54296875" style="4" customWidth="1"/>
    <col min="15113" max="15113" width="0.54296875" style="4" customWidth="1"/>
    <col min="15114" max="15114" width="6.453125" style="4" customWidth="1"/>
    <col min="15115" max="15115" width="3.54296875" style="4" customWidth="1"/>
    <col min="15116" max="15116" width="15.453125" style="4" customWidth="1"/>
    <col min="15117" max="15360" width="8.54296875" style="4"/>
    <col min="15361" max="15361" width="1.453125" style="4" customWidth="1"/>
    <col min="15362" max="15362" width="11.453125" style="4" customWidth="1"/>
    <col min="15363" max="15363" width="1.54296875" style="4" customWidth="1"/>
    <col min="15364" max="15364" width="10" style="4" customWidth="1"/>
    <col min="15365" max="15366" width="8.54296875" style="4"/>
    <col min="15367" max="15367" width="11.453125" style="4" customWidth="1"/>
    <col min="15368" max="15368" width="10.54296875" style="4" customWidth="1"/>
    <col min="15369" max="15369" width="0.54296875" style="4" customWidth="1"/>
    <col min="15370" max="15370" width="6.453125" style="4" customWidth="1"/>
    <col min="15371" max="15371" width="3.54296875" style="4" customWidth="1"/>
    <col min="15372" max="15372" width="15.453125" style="4" customWidth="1"/>
    <col min="15373" max="15616" width="8.54296875" style="4"/>
    <col min="15617" max="15617" width="1.453125" style="4" customWidth="1"/>
    <col min="15618" max="15618" width="11.453125" style="4" customWidth="1"/>
    <col min="15619" max="15619" width="1.54296875" style="4" customWidth="1"/>
    <col min="15620" max="15620" width="10" style="4" customWidth="1"/>
    <col min="15621" max="15622" width="8.54296875" style="4"/>
    <col min="15623" max="15623" width="11.453125" style="4" customWidth="1"/>
    <col min="15624" max="15624" width="10.54296875" style="4" customWidth="1"/>
    <col min="15625" max="15625" width="0.54296875" style="4" customWidth="1"/>
    <col min="15626" max="15626" width="6.453125" style="4" customWidth="1"/>
    <col min="15627" max="15627" width="3.54296875" style="4" customWidth="1"/>
    <col min="15628" max="15628" width="15.453125" style="4" customWidth="1"/>
    <col min="15629" max="15872" width="8.54296875" style="4"/>
    <col min="15873" max="15873" width="1.453125" style="4" customWidth="1"/>
    <col min="15874" max="15874" width="11.453125" style="4" customWidth="1"/>
    <col min="15875" max="15875" width="1.54296875" style="4" customWidth="1"/>
    <col min="15876" max="15876" width="10" style="4" customWidth="1"/>
    <col min="15877" max="15878" width="8.54296875" style="4"/>
    <col min="15879" max="15879" width="11.453125" style="4" customWidth="1"/>
    <col min="15880" max="15880" width="10.54296875" style="4" customWidth="1"/>
    <col min="15881" max="15881" width="0.54296875" style="4" customWidth="1"/>
    <col min="15882" max="15882" width="6.453125" style="4" customWidth="1"/>
    <col min="15883" max="15883" width="3.54296875" style="4" customWidth="1"/>
    <col min="15884" max="15884" width="15.453125" style="4" customWidth="1"/>
    <col min="15885" max="16128" width="8.54296875" style="4"/>
    <col min="16129" max="16129" width="1.453125" style="4" customWidth="1"/>
    <col min="16130" max="16130" width="11.453125" style="4" customWidth="1"/>
    <col min="16131" max="16131" width="1.54296875" style="4" customWidth="1"/>
    <col min="16132" max="16132" width="10" style="4" customWidth="1"/>
    <col min="16133" max="16134" width="8.54296875" style="4"/>
    <col min="16135" max="16135" width="11.453125" style="4" customWidth="1"/>
    <col min="16136" max="16136" width="10.54296875" style="4" customWidth="1"/>
    <col min="16137" max="16137" width="0.54296875" style="4" customWidth="1"/>
    <col min="16138" max="16138" width="6.453125" style="4" customWidth="1"/>
    <col min="16139" max="16139" width="3.54296875" style="4" customWidth="1"/>
    <col min="16140" max="16140" width="15.453125" style="4" customWidth="1"/>
    <col min="16141" max="16384" width="8.54296875" style="4"/>
  </cols>
  <sheetData>
    <row r="1" spans="1:12" x14ac:dyDescent="0.35">
      <c r="A1" s="37"/>
      <c r="B1" s="38"/>
      <c r="C1" s="38"/>
      <c r="D1" s="37"/>
      <c r="E1" s="37"/>
      <c r="F1" s="39"/>
      <c r="G1" s="39"/>
      <c r="H1" s="37"/>
      <c r="I1" s="37"/>
      <c r="J1" s="37"/>
      <c r="K1" s="37"/>
      <c r="L1" s="37"/>
    </row>
    <row r="2" spans="1:12" ht="44.4" customHeight="1" x14ac:dyDescent="0.35">
      <c r="A2" s="37"/>
      <c r="B2" s="247" t="s">
        <v>10</v>
      </c>
      <c r="C2" s="247"/>
      <c r="D2" s="247"/>
      <c r="E2" s="247"/>
      <c r="F2" s="247"/>
      <c r="G2" s="247"/>
      <c r="H2" s="247"/>
      <c r="I2" s="247"/>
      <c r="J2" s="247"/>
      <c r="K2" s="247"/>
      <c r="L2" s="247"/>
    </row>
    <row r="3" spans="1:12" ht="41.15" customHeight="1" x14ac:dyDescent="0.35">
      <c r="A3" s="37"/>
      <c r="B3" s="247" t="s">
        <v>11</v>
      </c>
      <c r="C3" s="247"/>
      <c r="D3" s="247"/>
      <c r="E3" s="247"/>
      <c r="F3" s="247"/>
      <c r="G3" s="247"/>
      <c r="H3" s="247"/>
      <c r="I3" s="247"/>
      <c r="J3" s="247"/>
      <c r="K3" s="247"/>
      <c r="L3" s="247"/>
    </row>
    <row r="4" spans="1:12" x14ac:dyDescent="0.35">
      <c r="A4" s="37"/>
      <c r="B4" s="38"/>
      <c r="C4" s="38"/>
      <c r="D4" s="37"/>
      <c r="E4" s="37"/>
      <c r="F4" s="39"/>
      <c r="G4" s="39"/>
      <c r="H4" s="37"/>
      <c r="I4" s="37"/>
      <c r="J4" s="37"/>
      <c r="K4" s="37"/>
      <c r="L4" s="37"/>
    </row>
    <row r="5" spans="1:12" x14ac:dyDescent="0.35">
      <c r="A5" s="37"/>
      <c r="B5" s="248" t="s">
        <v>12</v>
      </c>
      <c r="C5" s="248"/>
      <c r="D5" s="249"/>
      <c r="E5" s="249"/>
      <c r="F5" s="249"/>
      <c r="G5" s="249"/>
      <c r="H5" s="249"/>
      <c r="I5" s="249"/>
      <c r="J5" s="249"/>
      <c r="K5" s="249"/>
      <c r="L5" s="249"/>
    </row>
    <row r="6" spans="1:12" x14ac:dyDescent="0.35">
      <c r="A6" s="37"/>
      <c r="B6" s="40"/>
      <c r="C6" s="40"/>
      <c r="D6" s="37"/>
      <c r="E6" s="37"/>
      <c r="F6" s="39"/>
      <c r="G6" s="39"/>
      <c r="H6" s="37"/>
      <c r="I6" s="37"/>
      <c r="J6" s="37"/>
      <c r="K6" s="37"/>
      <c r="L6" s="37"/>
    </row>
    <row r="7" spans="1:12" ht="15.5" x14ac:dyDescent="0.35">
      <c r="A7" s="41"/>
      <c r="B7" s="41" t="s">
        <v>13</v>
      </c>
      <c r="C7" s="41"/>
      <c r="D7" s="250" t="s">
        <v>14</v>
      </c>
      <c r="E7" s="240"/>
      <c r="F7" s="240"/>
      <c r="G7" s="42"/>
      <c r="H7" s="43"/>
      <c r="I7" s="43"/>
      <c r="J7" s="251" t="s">
        <v>15</v>
      </c>
      <c r="K7" s="240"/>
      <c r="L7" s="240"/>
    </row>
    <row r="8" spans="1:12" ht="15.5" x14ac:dyDescent="0.35">
      <c r="A8" s="44"/>
      <c r="B8" s="45"/>
      <c r="C8" s="45"/>
      <c r="D8" s="252"/>
      <c r="E8" s="252"/>
      <c r="F8" s="42"/>
      <c r="G8" s="42"/>
      <c r="H8" s="43"/>
      <c r="I8" s="43"/>
      <c r="J8" s="46"/>
      <c r="K8" s="47"/>
      <c r="L8" s="46"/>
    </row>
    <row r="9" spans="1:12" ht="15.5" x14ac:dyDescent="0.35">
      <c r="A9" s="44"/>
      <c r="B9" s="48"/>
      <c r="C9" s="45"/>
      <c r="D9" s="246"/>
      <c r="E9" s="246"/>
      <c r="F9" s="246"/>
      <c r="G9" s="246"/>
      <c r="H9" s="246"/>
      <c r="I9" s="246"/>
      <c r="J9" s="246"/>
      <c r="K9" s="246"/>
      <c r="L9" s="246"/>
    </row>
    <row r="10" spans="1:12" ht="15.5" x14ac:dyDescent="0.35">
      <c r="A10" s="44"/>
      <c r="B10" s="49"/>
      <c r="C10" s="45"/>
      <c r="D10" s="50"/>
      <c r="E10" s="51"/>
      <c r="F10" s="52"/>
      <c r="G10" s="53"/>
      <c r="H10" s="44"/>
      <c r="I10" s="44"/>
      <c r="J10" s="54"/>
      <c r="K10" s="55"/>
      <c r="L10" s="54"/>
    </row>
    <row r="11" spans="1:12" ht="15.5" x14ac:dyDescent="0.35">
      <c r="A11" s="44"/>
      <c r="B11" s="49"/>
      <c r="C11" s="45"/>
      <c r="D11" s="50"/>
      <c r="E11" s="56"/>
      <c r="F11" s="42"/>
      <c r="G11" s="53"/>
      <c r="H11" s="44"/>
      <c r="I11" s="44"/>
      <c r="J11" s="54"/>
      <c r="K11" s="55"/>
      <c r="L11" s="54"/>
    </row>
    <row r="12" spans="1:12" ht="15.5" x14ac:dyDescent="0.35">
      <c r="A12" s="44"/>
      <c r="B12" s="49"/>
      <c r="C12" s="45"/>
      <c r="D12" s="50"/>
      <c r="E12" s="56"/>
      <c r="F12" s="42"/>
      <c r="G12" s="53"/>
      <c r="H12" s="44"/>
      <c r="I12" s="44"/>
      <c r="J12" s="54"/>
      <c r="K12" s="55"/>
      <c r="L12" s="54"/>
    </row>
    <row r="13" spans="1:12" ht="15.5" x14ac:dyDescent="0.35">
      <c r="A13" s="44"/>
      <c r="B13" s="49"/>
      <c r="C13" s="45"/>
      <c r="D13" s="50"/>
      <c r="E13" s="56"/>
      <c r="F13" s="42"/>
      <c r="G13" s="53"/>
      <c r="H13" s="44"/>
      <c r="I13" s="44"/>
      <c r="J13" s="54"/>
      <c r="K13" s="55"/>
      <c r="L13" s="54"/>
    </row>
    <row r="14" spans="1:12" ht="15.5" x14ac:dyDescent="0.35">
      <c r="A14" s="44"/>
      <c r="B14" s="49"/>
      <c r="C14" s="45"/>
      <c r="D14" s="50"/>
      <c r="E14" s="56"/>
      <c r="F14" s="42"/>
      <c r="G14" s="53"/>
      <c r="H14" s="44"/>
      <c r="I14" s="44"/>
      <c r="J14" s="54"/>
      <c r="K14" s="55"/>
      <c r="L14" s="54"/>
    </row>
    <row r="15" spans="1:12" ht="15.5" x14ac:dyDescent="0.35">
      <c r="A15" s="44"/>
      <c r="B15" s="49"/>
      <c r="C15" s="45"/>
      <c r="D15" s="50"/>
      <c r="E15" s="56"/>
      <c r="F15" s="42"/>
      <c r="G15" s="53"/>
      <c r="H15" s="44"/>
      <c r="I15" s="44"/>
      <c r="J15" s="54"/>
      <c r="K15" s="55"/>
      <c r="L15" s="54"/>
    </row>
    <row r="16" spans="1:12" ht="15.5" x14ac:dyDescent="0.35">
      <c r="A16" s="44"/>
      <c r="B16" s="49"/>
      <c r="C16" s="45"/>
      <c r="D16" s="50"/>
      <c r="E16" s="56"/>
      <c r="F16" s="42"/>
      <c r="G16" s="53"/>
      <c r="H16" s="44"/>
      <c r="I16" s="44"/>
      <c r="J16" s="54"/>
      <c r="K16" s="55"/>
      <c r="L16" s="54"/>
    </row>
    <row r="17" spans="1:12" ht="15.5" x14ac:dyDescent="0.35">
      <c r="A17" s="44"/>
      <c r="B17" s="48"/>
      <c r="C17" s="45"/>
      <c r="D17" s="246" t="s">
        <v>16</v>
      </c>
      <c r="E17" s="246"/>
      <c r="F17" s="246"/>
      <c r="G17" s="246"/>
      <c r="H17" s="246"/>
      <c r="I17" s="246"/>
      <c r="J17" s="246"/>
      <c r="K17" s="246"/>
      <c r="L17" s="246"/>
    </row>
    <row r="18" spans="1:12" ht="15.5" x14ac:dyDescent="0.35">
      <c r="A18" s="44"/>
      <c r="B18" s="49"/>
      <c r="C18" s="45"/>
      <c r="D18" s="240" t="s">
        <v>17</v>
      </c>
      <c r="E18" s="240"/>
      <c r="F18" s="240"/>
      <c r="G18" s="53"/>
      <c r="H18" s="44"/>
      <c r="I18" s="44"/>
      <c r="J18" s="243" t="s">
        <v>18</v>
      </c>
      <c r="K18" s="243"/>
      <c r="L18" s="243"/>
    </row>
    <row r="19" spans="1:12" ht="15.5" x14ac:dyDescent="0.35">
      <c r="A19" s="44"/>
      <c r="B19" s="49"/>
      <c r="C19" s="45"/>
      <c r="D19" s="240" t="s">
        <v>19</v>
      </c>
      <c r="E19" s="240"/>
      <c r="F19" s="240"/>
      <c r="G19" s="53"/>
      <c r="H19" s="44"/>
      <c r="I19" s="44"/>
      <c r="J19" s="243" t="s">
        <v>20</v>
      </c>
      <c r="K19" s="243"/>
      <c r="L19" s="243"/>
    </row>
    <row r="20" spans="1:12" ht="15.5" x14ac:dyDescent="0.35">
      <c r="A20" s="44"/>
      <c r="B20" s="49"/>
      <c r="C20" s="45"/>
      <c r="D20" s="50" t="s">
        <v>21</v>
      </c>
      <c r="E20" s="56"/>
      <c r="F20" s="42"/>
      <c r="G20" s="53"/>
      <c r="H20" s="44"/>
      <c r="I20" s="44"/>
      <c r="J20" s="243" t="s">
        <v>22</v>
      </c>
      <c r="K20" s="243"/>
      <c r="L20" s="243"/>
    </row>
    <row r="21" spans="1:12" ht="15.75" customHeight="1" x14ac:dyDescent="0.35">
      <c r="A21" s="44"/>
      <c r="B21" s="49"/>
      <c r="C21" s="45"/>
      <c r="D21" s="50" t="s">
        <v>23</v>
      </c>
      <c r="E21" s="56"/>
      <c r="F21" s="42"/>
      <c r="G21" s="53"/>
      <c r="H21" s="44"/>
      <c r="I21" s="44"/>
      <c r="J21" s="243" t="s">
        <v>24</v>
      </c>
      <c r="K21" s="243"/>
      <c r="L21" s="243"/>
    </row>
    <row r="22" spans="1:12" ht="15.75" customHeight="1" x14ac:dyDescent="0.35">
      <c r="A22" s="44"/>
      <c r="B22" s="49"/>
      <c r="C22" s="45"/>
      <c r="D22" s="50" t="s">
        <v>25</v>
      </c>
      <c r="E22" s="56"/>
      <c r="F22" s="42"/>
      <c r="G22" s="53"/>
      <c r="H22" s="44"/>
      <c r="I22" s="44"/>
      <c r="J22" s="243" t="s">
        <v>26</v>
      </c>
      <c r="K22" s="243"/>
      <c r="L22" s="243"/>
    </row>
    <row r="23" spans="1:12" ht="15.75" customHeight="1" x14ac:dyDescent="0.35">
      <c r="A23" s="44"/>
      <c r="B23" s="49"/>
      <c r="C23" s="45"/>
      <c r="D23" s="50" t="s">
        <v>27</v>
      </c>
      <c r="E23" s="56"/>
      <c r="F23" s="42"/>
      <c r="G23" s="53"/>
      <c r="H23" s="44"/>
      <c r="I23" s="44"/>
      <c r="J23" s="243" t="s">
        <v>28</v>
      </c>
      <c r="K23" s="243"/>
      <c r="L23" s="243"/>
    </row>
    <row r="24" spans="1:12" ht="15.75" customHeight="1" x14ac:dyDescent="0.35">
      <c r="A24" s="44"/>
      <c r="B24" s="49"/>
      <c r="C24" s="45"/>
      <c r="D24" s="50" t="s">
        <v>29</v>
      </c>
      <c r="E24" s="56"/>
      <c r="F24" s="42"/>
      <c r="G24" s="53"/>
      <c r="H24" s="44"/>
      <c r="I24" s="44"/>
      <c r="J24" s="243" t="s">
        <v>30</v>
      </c>
      <c r="K24" s="243"/>
      <c r="L24" s="243"/>
    </row>
    <row r="25" spans="1:12" ht="15.75" customHeight="1" x14ac:dyDescent="0.35">
      <c r="A25" s="44"/>
      <c r="B25" s="49"/>
      <c r="C25" s="45"/>
      <c r="D25" s="50"/>
      <c r="E25" s="56"/>
      <c r="F25" s="42"/>
      <c r="G25" s="53"/>
      <c r="H25" s="44"/>
      <c r="I25" s="44"/>
      <c r="J25" s="57"/>
      <c r="K25" s="57"/>
      <c r="L25" s="57"/>
    </row>
    <row r="26" spans="1:12" ht="15.5" x14ac:dyDescent="0.35">
      <c r="A26" s="44"/>
      <c r="B26" s="48"/>
      <c r="C26" s="45"/>
      <c r="D26" s="50"/>
      <c r="E26" s="58"/>
      <c r="F26" s="58"/>
      <c r="G26" s="58"/>
      <c r="H26" s="58"/>
      <c r="I26" s="58"/>
      <c r="J26" s="244"/>
      <c r="K26" s="244"/>
      <c r="L26" s="244"/>
    </row>
    <row r="27" spans="1:12" ht="15.5" x14ac:dyDescent="0.35">
      <c r="A27" s="44"/>
      <c r="B27" s="59"/>
      <c r="C27" s="45"/>
      <c r="D27" s="245"/>
      <c r="E27" s="245"/>
      <c r="F27" s="245"/>
      <c r="G27" s="241"/>
      <c r="H27" s="241"/>
      <c r="I27" s="44"/>
      <c r="J27" s="60"/>
      <c r="K27" s="61"/>
      <c r="L27" s="60"/>
    </row>
    <row r="28" spans="1:12" ht="15.5" x14ac:dyDescent="0.35">
      <c r="A28" s="44"/>
      <c r="B28" s="48"/>
      <c r="C28" s="45"/>
      <c r="D28" s="246"/>
      <c r="E28" s="246"/>
      <c r="F28" s="246"/>
      <c r="G28" s="246"/>
      <c r="H28" s="246"/>
      <c r="I28" s="246"/>
      <c r="J28" s="246"/>
      <c r="K28" s="246"/>
      <c r="L28" s="246"/>
    </row>
    <row r="29" spans="1:12" ht="15.5" x14ac:dyDescent="0.35">
      <c r="A29" s="44"/>
      <c r="B29" s="49"/>
      <c r="C29" s="45"/>
      <c r="D29" s="50"/>
      <c r="E29" s="50"/>
      <c r="F29" s="62"/>
      <c r="G29" s="53"/>
      <c r="H29" s="44"/>
      <c r="I29" s="44"/>
      <c r="J29" s="63"/>
      <c r="K29" s="55"/>
      <c r="L29" s="63"/>
    </row>
    <row r="30" spans="1:12" ht="15.5" x14ac:dyDescent="0.35">
      <c r="A30" s="44"/>
      <c r="B30" s="49"/>
      <c r="C30" s="45"/>
      <c r="D30" s="50"/>
      <c r="E30" s="50"/>
      <c r="F30" s="62"/>
      <c r="G30" s="53"/>
      <c r="H30" s="44"/>
      <c r="I30" s="44"/>
      <c r="J30" s="63"/>
      <c r="K30" s="55"/>
      <c r="L30" s="63"/>
    </row>
    <row r="31" spans="1:12" ht="15.5" x14ac:dyDescent="0.35">
      <c r="A31" s="44"/>
      <c r="B31" s="49"/>
      <c r="C31" s="45"/>
      <c r="D31" s="50"/>
      <c r="E31" s="50"/>
      <c r="F31" s="62"/>
      <c r="G31" s="53"/>
      <c r="H31" s="44"/>
      <c r="I31" s="44"/>
      <c r="J31" s="63"/>
      <c r="K31" s="55"/>
      <c r="L31" s="63"/>
    </row>
    <row r="32" spans="1:12" ht="15.5" x14ac:dyDescent="0.35">
      <c r="A32" s="44"/>
      <c r="B32" s="45"/>
      <c r="C32" s="45"/>
      <c r="D32" s="43"/>
      <c r="E32" s="44"/>
      <c r="F32" s="53"/>
      <c r="G32" s="53"/>
      <c r="H32" s="44"/>
      <c r="I32" s="44"/>
      <c r="J32" s="60"/>
      <c r="K32" s="61"/>
      <c r="L32" s="60"/>
    </row>
    <row r="33" spans="1:12" ht="15.5" x14ac:dyDescent="0.35">
      <c r="A33" s="44"/>
      <c r="B33" s="48"/>
      <c r="C33" s="45"/>
      <c r="D33" s="246"/>
      <c r="E33" s="246"/>
      <c r="F33" s="246"/>
      <c r="G33" s="246"/>
      <c r="H33" s="246"/>
      <c r="I33" s="246"/>
      <c r="J33" s="246"/>
      <c r="K33" s="246"/>
      <c r="L33" s="246"/>
    </row>
    <row r="34" spans="1:12" ht="15.5" x14ac:dyDescent="0.35">
      <c r="A34" s="44"/>
      <c r="B34" s="45"/>
      <c r="C34" s="45"/>
      <c r="D34" s="50"/>
      <c r="E34" s="44"/>
      <c r="F34" s="53"/>
      <c r="G34" s="53"/>
      <c r="H34" s="44"/>
      <c r="I34" s="44"/>
      <c r="J34" s="60"/>
      <c r="K34" s="61"/>
      <c r="L34" s="60"/>
    </row>
    <row r="35" spans="1:12" ht="15.5" x14ac:dyDescent="0.35">
      <c r="A35" s="44"/>
      <c r="B35" s="45"/>
      <c r="C35" s="45"/>
      <c r="D35" s="50"/>
      <c r="E35" s="44"/>
      <c r="F35" s="53"/>
      <c r="G35" s="53"/>
      <c r="H35" s="44"/>
      <c r="I35" s="44"/>
      <c r="J35" s="60"/>
      <c r="K35" s="61"/>
      <c r="L35" s="60"/>
    </row>
    <row r="36" spans="1:12" ht="15.5" x14ac:dyDescent="0.35">
      <c r="A36" s="44"/>
      <c r="B36" s="64"/>
      <c r="C36" s="45"/>
      <c r="D36" s="240"/>
      <c r="E36" s="241"/>
      <c r="F36" s="241"/>
      <c r="G36" s="241"/>
      <c r="H36" s="241"/>
      <c r="I36" s="44"/>
      <c r="J36" s="60"/>
      <c r="K36" s="61"/>
      <c r="L36" s="60"/>
    </row>
    <row r="37" spans="1:12" x14ac:dyDescent="0.35">
      <c r="A37" s="37"/>
      <c r="B37" s="65"/>
      <c r="C37" s="65"/>
      <c r="D37" s="66"/>
      <c r="E37" s="37"/>
      <c r="F37" s="39"/>
      <c r="G37" s="39"/>
      <c r="H37" s="37"/>
      <c r="I37" s="37"/>
      <c r="J37" s="67"/>
      <c r="K37" s="68"/>
      <c r="L37" s="67"/>
    </row>
    <row r="38" spans="1:12" x14ac:dyDescent="0.35">
      <c r="A38" s="242" t="s">
        <v>31</v>
      </c>
      <c r="B38" s="242"/>
      <c r="C38" s="242"/>
      <c r="D38" s="242"/>
      <c r="E38" s="242"/>
      <c r="F38" s="242"/>
      <c r="G38" s="242"/>
      <c r="H38" s="69"/>
      <c r="I38" s="69"/>
      <c r="J38" s="69"/>
      <c r="K38" s="69"/>
      <c r="L38" s="69" t="s">
        <v>32</v>
      </c>
    </row>
  </sheetData>
  <mergeCells count="23">
    <mergeCell ref="J20:L20"/>
    <mergeCell ref="B2:L2"/>
    <mergeCell ref="B5:L5"/>
    <mergeCell ref="D7:F7"/>
    <mergeCell ref="J7:L7"/>
    <mergeCell ref="D8:E8"/>
    <mergeCell ref="D9:L9"/>
    <mergeCell ref="B3:L3"/>
    <mergeCell ref="D17:L17"/>
    <mergeCell ref="D18:F18"/>
    <mergeCell ref="J18:L18"/>
    <mergeCell ref="D19:F19"/>
    <mergeCell ref="J19:L19"/>
    <mergeCell ref="D36:H36"/>
    <mergeCell ref="A38:G38"/>
    <mergeCell ref="J24:L24"/>
    <mergeCell ref="J23:L23"/>
    <mergeCell ref="J21:L21"/>
    <mergeCell ref="J22:L22"/>
    <mergeCell ref="J26:L26"/>
    <mergeCell ref="D27:H27"/>
    <mergeCell ref="D28:L28"/>
    <mergeCell ref="D33:L3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6"/>
  <sheetViews>
    <sheetView view="pageBreakPreview" zoomScale="60" workbookViewId="0">
      <selection activeCell="Q13" sqref="Q13"/>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33</v>
      </c>
      <c r="C5" s="253"/>
      <c r="D5" s="253"/>
      <c r="E5" s="253"/>
      <c r="F5" s="253"/>
      <c r="G5" s="253"/>
      <c r="H5" s="253"/>
      <c r="I5" s="1"/>
    </row>
    <row r="6" spans="1:9" ht="36" x14ac:dyDescent="0.8">
      <c r="A6" s="1"/>
      <c r="B6" s="1"/>
      <c r="C6" s="1"/>
      <c r="D6" s="1"/>
      <c r="E6" s="1"/>
      <c r="F6" s="1"/>
      <c r="G6" s="1"/>
      <c r="H6" s="1"/>
      <c r="I6" s="1"/>
    </row>
    <row r="7" spans="1:9" ht="36" x14ac:dyDescent="0.8">
      <c r="A7" s="1"/>
      <c r="B7" s="1"/>
      <c r="C7" s="1"/>
      <c r="D7" s="1"/>
      <c r="E7" s="1"/>
      <c r="F7" s="1"/>
      <c r="G7" s="1"/>
      <c r="H7" s="1"/>
      <c r="I7" s="1"/>
    </row>
    <row r="8" spans="1:9" ht="36" x14ac:dyDescent="0.8">
      <c r="A8" s="1"/>
      <c r="B8" s="254" t="s">
        <v>34</v>
      </c>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2">
    <mergeCell ref="B5:H5"/>
    <mergeCell ref="B8:H8"/>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45"/>
  <sheetViews>
    <sheetView tabSelected="1" view="pageBreakPreview" zoomScaleSheetLayoutView="100" workbookViewId="0">
      <selection activeCell="I29" sqref="I29"/>
    </sheetView>
  </sheetViews>
  <sheetFormatPr defaultColWidth="9.453125" defaultRowHeight="14.5" x14ac:dyDescent="0.35"/>
  <cols>
    <col min="1" max="1" width="1.54296875" style="6" customWidth="1"/>
    <col min="2" max="2" width="2" style="6" customWidth="1"/>
    <col min="3" max="3" width="39.54296875" style="6" customWidth="1"/>
    <col min="4" max="4" width="11.54296875" style="6" bestFit="1" customWidth="1"/>
    <col min="5" max="5" width="6.453125" style="6" customWidth="1"/>
    <col min="6" max="6" width="24.453125" style="6" customWidth="1"/>
    <col min="7" max="7" width="24.453125" style="6" hidden="1" customWidth="1"/>
    <col min="8" max="8" width="13.453125" style="6" customWidth="1"/>
    <col min="9" max="9" width="13.453125" style="6" bestFit="1" customWidth="1"/>
    <col min="10" max="256" width="9.453125" style="6"/>
    <col min="257" max="257" width="1.54296875" style="6" customWidth="1"/>
    <col min="258" max="258" width="2" style="6" customWidth="1"/>
    <col min="259" max="259" width="39.54296875" style="6" customWidth="1"/>
    <col min="260" max="260" width="11.54296875" style="6" bestFit="1" customWidth="1"/>
    <col min="261" max="261" width="6.453125" style="6" customWidth="1"/>
    <col min="262" max="262" width="24.453125" style="6" customWidth="1"/>
    <col min="263" max="263" width="9.453125" style="6"/>
    <col min="264" max="264" width="13.453125" style="6" customWidth="1"/>
    <col min="265" max="265" width="13.453125" style="6" bestFit="1" customWidth="1"/>
    <col min="266" max="512" width="9.453125" style="6"/>
    <col min="513" max="513" width="1.54296875" style="6" customWidth="1"/>
    <col min="514" max="514" width="2" style="6" customWidth="1"/>
    <col min="515" max="515" width="39.54296875" style="6" customWidth="1"/>
    <col min="516" max="516" width="11.54296875" style="6" bestFit="1" customWidth="1"/>
    <col min="517" max="517" width="6.453125" style="6" customWidth="1"/>
    <col min="518" max="518" width="24.453125" style="6" customWidth="1"/>
    <col min="519" max="519" width="9.453125" style="6"/>
    <col min="520" max="520" width="13.453125" style="6" customWidth="1"/>
    <col min="521" max="521" width="13.453125" style="6" bestFit="1" customWidth="1"/>
    <col min="522" max="768" width="9.453125" style="6"/>
    <col min="769" max="769" width="1.54296875" style="6" customWidth="1"/>
    <col min="770" max="770" width="2" style="6" customWidth="1"/>
    <col min="771" max="771" width="39.54296875" style="6" customWidth="1"/>
    <col min="772" max="772" width="11.54296875" style="6" bestFit="1" customWidth="1"/>
    <col min="773" max="773" width="6.453125" style="6" customWidth="1"/>
    <col min="774" max="774" width="24.453125" style="6" customWidth="1"/>
    <col min="775" max="775" width="9.453125" style="6"/>
    <col min="776" max="776" width="13.453125" style="6" customWidth="1"/>
    <col min="777" max="777" width="13.453125" style="6" bestFit="1" customWidth="1"/>
    <col min="778" max="1024" width="9.453125" style="6"/>
    <col min="1025" max="1025" width="1.54296875" style="6" customWidth="1"/>
    <col min="1026" max="1026" width="2" style="6" customWidth="1"/>
    <col min="1027" max="1027" width="39.54296875" style="6" customWidth="1"/>
    <col min="1028" max="1028" width="11.54296875" style="6" bestFit="1" customWidth="1"/>
    <col min="1029" max="1029" width="6.453125" style="6" customWidth="1"/>
    <col min="1030" max="1030" width="24.453125" style="6" customWidth="1"/>
    <col min="1031" max="1031" width="9.453125" style="6"/>
    <col min="1032" max="1032" width="13.453125" style="6" customWidth="1"/>
    <col min="1033" max="1033" width="13.453125" style="6" bestFit="1" customWidth="1"/>
    <col min="1034" max="1280" width="9.453125" style="6"/>
    <col min="1281" max="1281" width="1.54296875" style="6" customWidth="1"/>
    <col min="1282" max="1282" width="2" style="6" customWidth="1"/>
    <col min="1283" max="1283" width="39.54296875" style="6" customWidth="1"/>
    <col min="1284" max="1284" width="11.54296875" style="6" bestFit="1" customWidth="1"/>
    <col min="1285" max="1285" width="6.453125" style="6" customWidth="1"/>
    <col min="1286" max="1286" width="24.453125" style="6" customWidth="1"/>
    <col min="1287" max="1287" width="9.453125" style="6"/>
    <col min="1288" max="1288" width="13.453125" style="6" customWidth="1"/>
    <col min="1289" max="1289" width="13.453125" style="6" bestFit="1" customWidth="1"/>
    <col min="1290" max="1536" width="9.453125" style="6"/>
    <col min="1537" max="1537" width="1.54296875" style="6" customWidth="1"/>
    <col min="1538" max="1538" width="2" style="6" customWidth="1"/>
    <col min="1539" max="1539" width="39.54296875" style="6" customWidth="1"/>
    <col min="1540" max="1540" width="11.54296875" style="6" bestFit="1" customWidth="1"/>
    <col min="1541" max="1541" width="6.453125" style="6" customWidth="1"/>
    <col min="1542" max="1542" width="24.453125" style="6" customWidth="1"/>
    <col min="1543" max="1543" width="9.453125" style="6"/>
    <col min="1544" max="1544" width="13.453125" style="6" customWidth="1"/>
    <col min="1545" max="1545" width="13.453125" style="6" bestFit="1" customWidth="1"/>
    <col min="1546" max="1792" width="9.453125" style="6"/>
    <col min="1793" max="1793" width="1.54296875" style="6" customWidth="1"/>
    <col min="1794" max="1794" width="2" style="6" customWidth="1"/>
    <col min="1795" max="1795" width="39.54296875" style="6" customWidth="1"/>
    <col min="1796" max="1796" width="11.54296875" style="6" bestFit="1" customWidth="1"/>
    <col min="1797" max="1797" width="6.453125" style="6" customWidth="1"/>
    <col min="1798" max="1798" width="24.453125" style="6" customWidth="1"/>
    <col min="1799" max="1799" width="9.453125" style="6"/>
    <col min="1800" max="1800" width="13.453125" style="6" customWidth="1"/>
    <col min="1801" max="1801" width="13.453125" style="6" bestFit="1" customWidth="1"/>
    <col min="1802" max="2048" width="9.453125" style="6"/>
    <col min="2049" max="2049" width="1.54296875" style="6" customWidth="1"/>
    <col min="2050" max="2050" width="2" style="6" customWidth="1"/>
    <col min="2051" max="2051" width="39.54296875" style="6" customWidth="1"/>
    <col min="2052" max="2052" width="11.54296875" style="6" bestFit="1" customWidth="1"/>
    <col min="2053" max="2053" width="6.453125" style="6" customWidth="1"/>
    <col min="2054" max="2054" width="24.453125" style="6" customWidth="1"/>
    <col min="2055" max="2055" width="9.453125" style="6"/>
    <col min="2056" max="2056" width="13.453125" style="6" customWidth="1"/>
    <col min="2057" max="2057" width="13.453125" style="6" bestFit="1" customWidth="1"/>
    <col min="2058" max="2304" width="9.453125" style="6"/>
    <col min="2305" max="2305" width="1.54296875" style="6" customWidth="1"/>
    <col min="2306" max="2306" width="2" style="6" customWidth="1"/>
    <col min="2307" max="2307" width="39.54296875" style="6" customWidth="1"/>
    <col min="2308" max="2308" width="11.54296875" style="6" bestFit="1" customWidth="1"/>
    <col min="2309" max="2309" width="6.453125" style="6" customWidth="1"/>
    <col min="2310" max="2310" width="24.453125" style="6" customWidth="1"/>
    <col min="2311" max="2311" width="9.453125" style="6"/>
    <col min="2312" max="2312" width="13.453125" style="6" customWidth="1"/>
    <col min="2313" max="2313" width="13.453125" style="6" bestFit="1" customWidth="1"/>
    <col min="2314" max="2560" width="9.453125" style="6"/>
    <col min="2561" max="2561" width="1.54296875" style="6" customWidth="1"/>
    <col min="2562" max="2562" width="2" style="6" customWidth="1"/>
    <col min="2563" max="2563" width="39.54296875" style="6" customWidth="1"/>
    <col min="2564" max="2564" width="11.54296875" style="6" bestFit="1" customWidth="1"/>
    <col min="2565" max="2565" width="6.453125" style="6" customWidth="1"/>
    <col min="2566" max="2566" width="24.453125" style="6" customWidth="1"/>
    <col min="2567" max="2567" width="9.453125" style="6"/>
    <col min="2568" max="2568" width="13.453125" style="6" customWidth="1"/>
    <col min="2569" max="2569" width="13.453125" style="6" bestFit="1" customWidth="1"/>
    <col min="2570" max="2816" width="9.453125" style="6"/>
    <col min="2817" max="2817" width="1.54296875" style="6" customWidth="1"/>
    <col min="2818" max="2818" width="2" style="6" customWidth="1"/>
    <col min="2819" max="2819" width="39.54296875" style="6" customWidth="1"/>
    <col min="2820" max="2820" width="11.54296875" style="6" bestFit="1" customWidth="1"/>
    <col min="2821" max="2821" width="6.453125" style="6" customWidth="1"/>
    <col min="2822" max="2822" width="24.453125" style="6" customWidth="1"/>
    <col min="2823" max="2823" width="9.453125" style="6"/>
    <col min="2824" max="2824" width="13.453125" style="6" customWidth="1"/>
    <col min="2825" max="2825" width="13.453125" style="6" bestFit="1" customWidth="1"/>
    <col min="2826" max="3072" width="9.453125" style="6"/>
    <col min="3073" max="3073" width="1.54296875" style="6" customWidth="1"/>
    <col min="3074" max="3074" width="2" style="6" customWidth="1"/>
    <col min="3075" max="3075" width="39.54296875" style="6" customWidth="1"/>
    <col min="3076" max="3076" width="11.54296875" style="6" bestFit="1" customWidth="1"/>
    <col min="3077" max="3077" width="6.453125" style="6" customWidth="1"/>
    <col min="3078" max="3078" width="24.453125" style="6" customWidth="1"/>
    <col min="3079" max="3079" width="9.453125" style="6"/>
    <col min="3080" max="3080" width="13.453125" style="6" customWidth="1"/>
    <col min="3081" max="3081" width="13.453125" style="6" bestFit="1" customWidth="1"/>
    <col min="3082" max="3328" width="9.453125" style="6"/>
    <col min="3329" max="3329" width="1.54296875" style="6" customWidth="1"/>
    <col min="3330" max="3330" width="2" style="6" customWidth="1"/>
    <col min="3331" max="3331" width="39.54296875" style="6" customWidth="1"/>
    <col min="3332" max="3332" width="11.54296875" style="6" bestFit="1" customWidth="1"/>
    <col min="3333" max="3333" width="6.453125" style="6" customWidth="1"/>
    <col min="3334" max="3334" width="24.453125" style="6" customWidth="1"/>
    <col min="3335" max="3335" width="9.453125" style="6"/>
    <col min="3336" max="3336" width="13.453125" style="6" customWidth="1"/>
    <col min="3337" max="3337" width="13.453125" style="6" bestFit="1" customWidth="1"/>
    <col min="3338" max="3584" width="9.453125" style="6"/>
    <col min="3585" max="3585" width="1.54296875" style="6" customWidth="1"/>
    <col min="3586" max="3586" width="2" style="6" customWidth="1"/>
    <col min="3587" max="3587" width="39.54296875" style="6" customWidth="1"/>
    <col min="3588" max="3588" width="11.54296875" style="6" bestFit="1" customWidth="1"/>
    <col min="3589" max="3589" width="6.453125" style="6" customWidth="1"/>
    <col min="3590" max="3590" width="24.453125" style="6" customWidth="1"/>
    <col min="3591" max="3591" width="9.453125" style="6"/>
    <col min="3592" max="3592" width="13.453125" style="6" customWidth="1"/>
    <col min="3593" max="3593" width="13.453125" style="6" bestFit="1" customWidth="1"/>
    <col min="3594" max="3840" width="9.453125" style="6"/>
    <col min="3841" max="3841" width="1.54296875" style="6" customWidth="1"/>
    <col min="3842" max="3842" width="2" style="6" customWidth="1"/>
    <col min="3843" max="3843" width="39.54296875" style="6" customWidth="1"/>
    <col min="3844" max="3844" width="11.54296875" style="6" bestFit="1" customWidth="1"/>
    <col min="3845" max="3845" width="6.453125" style="6" customWidth="1"/>
    <col min="3846" max="3846" width="24.453125" style="6" customWidth="1"/>
    <col min="3847" max="3847" width="9.453125" style="6"/>
    <col min="3848" max="3848" width="13.453125" style="6" customWidth="1"/>
    <col min="3849" max="3849" width="13.453125" style="6" bestFit="1" customWidth="1"/>
    <col min="3850" max="4096" width="9.453125" style="6"/>
    <col min="4097" max="4097" width="1.54296875" style="6" customWidth="1"/>
    <col min="4098" max="4098" width="2" style="6" customWidth="1"/>
    <col min="4099" max="4099" width="39.54296875" style="6" customWidth="1"/>
    <col min="4100" max="4100" width="11.54296875" style="6" bestFit="1" customWidth="1"/>
    <col min="4101" max="4101" width="6.453125" style="6" customWidth="1"/>
    <col min="4102" max="4102" width="24.453125" style="6" customWidth="1"/>
    <col min="4103" max="4103" width="9.453125" style="6"/>
    <col min="4104" max="4104" width="13.453125" style="6" customWidth="1"/>
    <col min="4105" max="4105" width="13.453125" style="6" bestFit="1" customWidth="1"/>
    <col min="4106" max="4352" width="9.453125" style="6"/>
    <col min="4353" max="4353" width="1.54296875" style="6" customWidth="1"/>
    <col min="4354" max="4354" width="2" style="6" customWidth="1"/>
    <col min="4355" max="4355" width="39.54296875" style="6" customWidth="1"/>
    <col min="4356" max="4356" width="11.54296875" style="6" bestFit="1" customWidth="1"/>
    <col min="4357" max="4357" width="6.453125" style="6" customWidth="1"/>
    <col min="4358" max="4358" width="24.453125" style="6" customWidth="1"/>
    <col min="4359" max="4359" width="9.453125" style="6"/>
    <col min="4360" max="4360" width="13.453125" style="6" customWidth="1"/>
    <col min="4361" max="4361" width="13.453125" style="6" bestFit="1" customWidth="1"/>
    <col min="4362" max="4608" width="9.453125" style="6"/>
    <col min="4609" max="4609" width="1.54296875" style="6" customWidth="1"/>
    <col min="4610" max="4610" width="2" style="6" customWidth="1"/>
    <col min="4611" max="4611" width="39.54296875" style="6" customWidth="1"/>
    <col min="4612" max="4612" width="11.54296875" style="6" bestFit="1" customWidth="1"/>
    <col min="4613" max="4613" width="6.453125" style="6" customWidth="1"/>
    <col min="4614" max="4614" width="24.453125" style="6" customWidth="1"/>
    <col min="4615" max="4615" width="9.453125" style="6"/>
    <col min="4616" max="4616" width="13.453125" style="6" customWidth="1"/>
    <col min="4617" max="4617" width="13.453125" style="6" bestFit="1" customWidth="1"/>
    <col min="4618" max="4864" width="9.453125" style="6"/>
    <col min="4865" max="4865" width="1.54296875" style="6" customWidth="1"/>
    <col min="4866" max="4866" width="2" style="6" customWidth="1"/>
    <col min="4867" max="4867" width="39.54296875" style="6" customWidth="1"/>
    <col min="4868" max="4868" width="11.54296875" style="6" bestFit="1" customWidth="1"/>
    <col min="4869" max="4869" width="6.453125" style="6" customWidth="1"/>
    <col min="4870" max="4870" width="24.453125" style="6" customWidth="1"/>
    <col min="4871" max="4871" width="9.453125" style="6"/>
    <col min="4872" max="4872" width="13.453125" style="6" customWidth="1"/>
    <col min="4873" max="4873" width="13.453125" style="6" bestFit="1" customWidth="1"/>
    <col min="4874" max="5120" width="9.453125" style="6"/>
    <col min="5121" max="5121" width="1.54296875" style="6" customWidth="1"/>
    <col min="5122" max="5122" width="2" style="6" customWidth="1"/>
    <col min="5123" max="5123" width="39.54296875" style="6" customWidth="1"/>
    <col min="5124" max="5124" width="11.54296875" style="6" bestFit="1" customWidth="1"/>
    <col min="5125" max="5125" width="6.453125" style="6" customWidth="1"/>
    <col min="5126" max="5126" width="24.453125" style="6" customWidth="1"/>
    <col min="5127" max="5127" width="9.453125" style="6"/>
    <col min="5128" max="5128" width="13.453125" style="6" customWidth="1"/>
    <col min="5129" max="5129" width="13.453125" style="6" bestFit="1" customWidth="1"/>
    <col min="5130" max="5376" width="9.453125" style="6"/>
    <col min="5377" max="5377" width="1.54296875" style="6" customWidth="1"/>
    <col min="5378" max="5378" width="2" style="6" customWidth="1"/>
    <col min="5379" max="5379" width="39.54296875" style="6" customWidth="1"/>
    <col min="5380" max="5380" width="11.54296875" style="6" bestFit="1" customWidth="1"/>
    <col min="5381" max="5381" width="6.453125" style="6" customWidth="1"/>
    <col min="5382" max="5382" width="24.453125" style="6" customWidth="1"/>
    <col min="5383" max="5383" width="9.453125" style="6"/>
    <col min="5384" max="5384" width="13.453125" style="6" customWidth="1"/>
    <col min="5385" max="5385" width="13.453125" style="6" bestFit="1" customWidth="1"/>
    <col min="5386" max="5632" width="9.453125" style="6"/>
    <col min="5633" max="5633" width="1.54296875" style="6" customWidth="1"/>
    <col min="5634" max="5634" width="2" style="6" customWidth="1"/>
    <col min="5635" max="5635" width="39.54296875" style="6" customWidth="1"/>
    <col min="5636" max="5636" width="11.54296875" style="6" bestFit="1" customWidth="1"/>
    <col min="5637" max="5637" width="6.453125" style="6" customWidth="1"/>
    <col min="5638" max="5638" width="24.453125" style="6" customWidth="1"/>
    <col min="5639" max="5639" width="9.453125" style="6"/>
    <col min="5640" max="5640" width="13.453125" style="6" customWidth="1"/>
    <col min="5641" max="5641" width="13.453125" style="6" bestFit="1" customWidth="1"/>
    <col min="5642" max="5888" width="9.453125" style="6"/>
    <col min="5889" max="5889" width="1.54296875" style="6" customWidth="1"/>
    <col min="5890" max="5890" width="2" style="6" customWidth="1"/>
    <col min="5891" max="5891" width="39.54296875" style="6" customWidth="1"/>
    <col min="5892" max="5892" width="11.54296875" style="6" bestFit="1" customWidth="1"/>
    <col min="5893" max="5893" width="6.453125" style="6" customWidth="1"/>
    <col min="5894" max="5894" width="24.453125" style="6" customWidth="1"/>
    <col min="5895" max="5895" width="9.453125" style="6"/>
    <col min="5896" max="5896" width="13.453125" style="6" customWidth="1"/>
    <col min="5897" max="5897" width="13.453125" style="6" bestFit="1" customWidth="1"/>
    <col min="5898" max="6144" width="9.453125" style="6"/>
    <col min="6145" max="6145" width="1.54296875" style="6" customWidth="1"/>
    <col min="6146" max="6146" width="2" style="6" customWidth="1"/>
    <col min="6147" max="6147" width="39.54296875" style="6" customWidth="1"/>
    <col min="6148" max="6148" width="11.54296875" style="6" bestFit="1" customWidth="1"/>
    <col min="6149" max="6149" width="6.453125" style="6" customWidth="1"/>
    <col min="6150" max="6150" width="24.453125" style="6" customWidth="1"/>
    <col min="6151" max="6151" width="9.453125" style="6"/>
    <col min="6152" max="6152" width="13.453125" style="6" customWidth="1"/>
    <col min="6153" max="6153" width="13.453125" style="6" bestFit="1" customWidth="1"/>
    <col min="6154" max="6400" width="9.453125" style="6"/>
    <col min="6401" max="6401" width="1.54296875" style="6" customWidth="1"/>
    <col min="6402" max="6402" width="2" style="6" customWidth="1"/>
    <col min="6403" max="6403" width="39.54296875" style="6" customWidth="1"/>
    <col min="6404" max="6404" width="11.54296875" style="6" bestFit="1" customWidth="1"/>
    <col min="6405" max="6405" width="6.453125" style="6" customWidth="1"/>
    <col min="6406" max="6406" width="24.453125" style="6" customWidth="1"/>
    <col min="6407" max="6407" width="9.453125" style="6"/>
    <col min="6408" max="6408" width="13.453125" style="6" customWidth="1"/>
    <col min="6409" max="6409" width="13.453125" style="6" bestFit="1" customWidth="1"/>
    <col min="6410" max="6656" width="9.453125" style="6"/>
    <col min="6657" max="6657" width="1.54296875" style="6" customWidth="1"/>
    <col min="6658" max="6658" width="2" style="6" customWidth="1"/>
    <col min="6659" max="6659" width="39.54296875" style="6" customWidth="1"/>
    <col min="6660" max="6660" width="11.54296875" style="6" bestFit="1" customWidth="1"/>
    <col min="6661" max="6661" width="6.453125" style="6" customWidth="1"/>
    <col min="6662" max="6662" width="24.453125" style="6" customWidth="1"/>
    <col min="6663" max="6663" width="9.453125" style="6"/>
    <col min="6664" max="6664" width="13.453125" style="6" customWidth="1"/>
    <col min="6665" max="6665" width="13.453125" style="6" bestFit="1" customWidth="1"/>
    <col min="6666" max="6912" width="9.453125" style="6"/>
    <col min="6913" max="6913" width="1.54296875" style="6" customWidth="1"/>
    <col min="6914" max="6914" width="2" style="6" customWidth="1"/>
    <col min="6915" max="6915" width="39.54296875" style="6" customWidth="1"/>
    <col min="6916" max="6916" width="11.54296875" style="6" bestFit="1" customWidth="1"/>
    <col min="6917" max="6917" width="6.453125" style="6" customWidth="1"/>
    <col min="6918" max="6918" width="24.453125" style="6" customWidth="1"/>
    <col min="6919" max="6919" width="9.453125" style="6"/>
    <col min="6920" max="6920" width="13.453125" style="6" customWidth="1"/>
    <col min="6921" max="6921" width="13.453125" style="6" bestFit="1" customWidth="1"/>
    <col min="6922" max="7168" width="9.453125" style="6"/>
    <col min="7169" max="7169" width="1.54296875" style="6" customWidth="1"/>
    <col min="7170" max="7170" width="2" style="6" customWidth="1"/>
    <col min="7171" max="7171" width="39.54296875" style="6" customWidth="1"/>
    <col min="7172" max="7172" width="11.54296875" style="6" bestFit="1" customWidth="1"/>
    <col min="7173" max="7173" width="6.453125" style="6" customWidth="1"/>
    <col min="7174" max="7174" width="24.453125" style="6" customWidth="1"/>
    <col min="7175" max="7175" width="9.453125" style="6"/>
    <col min="7176" max="7176" width="13.453125" style="6" customWidth="1"/>
    <col min="7177" max="7177" width="13.453125" style="6" bestFit="1" customWidth="1"/>
    <col min="7178" max="7424" width="9.453125" style="6"/>
    <col min="7425" max="7425" width="1.54296875" style="6" customWidth="1"/>
    <col min="7426" max="7426" width="2" style="6" customWidth="1"/>
    <col min="7427" max="7427" width="39.54296875" style="6" customWidth="1"/>
    <col min="7428" max="7428" width="11.54296875" style="6" bestFit="1" customWidth="1"/>
    <col min="7429" max="7429" width="6.453125" style="6" customWidth="1"/>
    <col min="7430" max="7430" width="24.453125" style="6" customWidth="1"/>
    <col min="7431" max="7431" width="9.453125" style="6"/>
    <col min="7432" max="7432" width="13.453125" style="6" customWidth="1"/>
    <col min="7433" max="7433" width="13.453125" style="6" bestFit="1" customWidth="1"/>
    <col min="7434" max="7680" width="9.453125" style="6"/>
    <col min="7681" max="7681" width="1.54296875" style="6" customWidth="1"/>
    <col min="7682" max="7682" width="2" style="6" customWidth="1"/>
    <col min="7683" max="7683" width="39.54296875" style="6" customWidth="1"/>
    <col min="7684" max="7684" width="11.54296875" style="6" bestFit="1" customWidth="1"/>
    <col min="7685" max="7685" width="6.453125" style="6" customWidth="1"/>
    <col min="7686" max="7686" width="24.453125" style="6" customWidth="1"/>
    <col min="7687" max="7687" width="9.453125" style="6"/>
    <col min="7688" max="7688" width="13.453125" style="6" customWidth="1"/>
    <col min="7689" max="7689" width="13.453125" style="6" bestFit="1" customWidth="1"/>
    <col min="7690" max="7936" width="9.453125" style="6"/>
    <col min="7937" max="7937" width="1.54296875" style="6" customWidth="1"/>
    <col min="7938" max="7938" width="2" style="6" customWidth="1"/>
    <col min="7939" max="7939" width="39.54296875" style="6" customWidth="1"/>
    <col min="7940" max="7940" width="11.54296875" style="6" bestFit="1" customWidth="1"/>
    <col min="7941" max="7941" width="6.453125" style="6" customWidth="1"/>
    <col min="7942" max="7942" width="24.453125" style="6" customWidth="1"/>
    <col min="7943" max="7943" width="9.453125" style="6"/>
    <col min="7944" max="7944" width="13.453125" style="6" customWidth="1"/>
    <col min="7945" max="7945" width="13.453125" style="6" bestFit="1" customWidth="1"/>
    <col min="7946" max="8192" width="9.453125" style="6"/>
    <col min="8193" max="8193" width="1.54296875" style="6" customWidth="1"/>
    <col min="8194" max="8194" width="2" style="6" customWidth="1"/>
    <col min="8195" max="8195" width="39.54296875" style="6" customWidth="1"/>
    <col min="8196" max="8196" width="11.54296875" style="6" bestFit="1" customWidth="1"/>
    <col min="8197" max="8197" width="6.453125" style="6" customWidth="1"/>
    <col min="8198" max="8198" width="24.453125" style="6" customWidth="1"/>
    <col min="8199" max="8199" width="9.453125" style="6"/>
    <col min="8200" max="8200" width="13.453125" style="6" customWidth="1"/>
    <col min="8201" max="8201" width="13.453125" style="6" bestFit="1" customWidth="1"/>
    <col min="8202" max="8448" width="9.453125" style="6"/>
    <col min="8449" max="8449" width="1.54296875" style="6" customWidth="1"/>
    <col min="8450" max="8450" width="2" style="6" customWidth="1"/>
    <col min="8451" max="8451" width="39.54296875" style="6" customWidth="1"/>
    <col min="8452" max="8452" width="11.54296875" style="6" bestFit="1" customWidth="1"/>
    <col min="8453" max="8453" width="6.453125" style="6" customWidth="1"/>
    <col min="8454" max="8454" width="24.453125" style="6" customWidth="1"/>
    <col min="8455" max="8455" width="9.453125" style="6"/>
    <col min="8456" max="8456" width="13.453125" style="6" customWidth="1"/>
    <col min="8457" max="8457" width="13.453125" style="6" bestFit="1" customWidth="1"/>
    <col min="8458" max="8704" width="9.453125" style="6"/>
    <col min="8705" max="8705" width="1.54296875" style="6" customWidth="1"/>
    <col min="8706" max="8706" width="2" style="6" customWidth="1"/>
    <col min="8707" max="8707" width="39.54296875" style="6" customWidth="1"/>
    <col min="8708" max="8708" width="11.54296875" style="6" bestFit="1" customWidth="1"/>
    <col min="8709" max="8709" width="6.453125" style="6" customWidth="1"/>
    <col min="8710" max="8710" width="24.453125" style="6" customWidth="1"/>
    <col min="8711" max="8711" width="9.453125" style="6"/>
    <col min="8712" max="8712" width="13.453125" style="6" customWidth="1"/>
    <col min="8713" max="8713" width="13.453125" style="6" bestFit="1" customWidth="1"/>
    <col min="8714" max="8960" width="9.453125" style="6"/>
    <col min="8961" max="8961" width="1.54296875" style="6" customWidth="1"/>
    <col min="8962" max="8962" width="2" style="6" customWidth="1"/>
    <col min="8963" max="8963" width="39.54296875" style="6" customWidth="1"/>
    <col min="8964" max="8964" width="11.54296875" style="6" bestFit="1" customWidth="1"/>
    <col min="8965" max="8965" width="6.453125" style="6" customWidth="1"/>
    <col min="8966" max="8966" width="24.453125" style="6" customWidth="1"/>
    <col min="8967" max="8967" width="9.453125" style="6"/>
    <col min="8968" max="8968" width="13.453125" style="6" customWidth="1"/>
    <col min="8969" max="8969" width="13.453125" style="6" bestFit="1" customWidth="1"/>
    <col min="8970" max="9216" width="9.453125" style="6"/>
    <col min="9217" max="9217" width="1.54296875" style="6" customWidth="1"/>
    <col min="9218" max="9218" width="2" style="6" customWidth="1"/>
    <col min="9219" max="9219" width="39.54296875" style="6" customWidth="1"/>
    <col min="9220" max="9220" width="11.54296875" style="6" bestFit="1" customWidth="1"/>
    <col min="9221" max="9221" width="6.453125" style="6" customWidth="1"/>
    <col min="9222" max="9222" width="24.453125" style="6" customWidth="1"/>
    <col min="9223" max="9223" width="9.453125" style="6"/>
    <col min="9224" max="9224" width="13.453125" style="6" customWidth="1"/>
    <col min="9225" max="9225" width="13.453125" style="6" bestFit="1" customWidth="1"/>
    <col min="9226" max="9472" width="9.453125" style="6"/>
    <col min="9473" max="9473" width="1.54296875" style="6" customWidth="1"/>
    <col min="9474" max="9474" width="2" style="6" customWidth="1"/>
    <col min="9475" max="9475" width="39.54296875" style="6" customWidth="1"/>
    <col min="9476" max="9476" width="11.54296875" style="6" bestFit="1" customWidth="1"/>
    <col min="9477" max="9477" width="6.453125" style="6" customWidth="1"/>
    <col min="9478" max="9478" width="24.453125" style="6" customWidth="1"/>
    <col min="9479" max="9479" width="9.453125" style="6"/>
    <col min="9480" max="9480" width="13.453125" style="6" customWidth="1"/>
    <col min="9481" max="9481" width="13.453125" style="6" bestFit="1" customWidth="1"/>
    <col min="9482" max="9728" width="9.453125" style="6"/>
    <col min="9729" max="9729" width="1.54296875" style="6" customWidth="1"/>
    <col min="9730" max="9730" width="2" style="6" customWidth="1"/>
    <col min="9731" max="9731" width="39.54296875" style="6" customWidth="1"/>
    <col min="9732" max="9732" width="11.54296875" style="6" bestFit="1" customWidth="1"/>
    <col min="9733" max="9733" width="6.453125" style="6" customWidth="1"/>
    <col min="9734" max="9734" width="24.453125" style="6" customWidth="1"/>
    <col min="9735" max="9735" width="9.453125" style="6"/>
    <col min="9736" max="9736" width="13.453125" style="6" customWidth="1"/>
    <col min="9737" max="9737" width="13.453125" style="6" bestFit="1" customWidth="1"/>
    <col min="9738" max="9984" width="9.453125" style="6"/>
    <col min="9985" max="9985" width="1.54296875" style="6" customWidth="1"/>
    <col min="9986" max="9986" width="2" style="6" customWidth="1"/>
    <col min="9987" max="9987" width="39.54296875" style="6" customWidth="1"/>
    <col min="9988" max="9988" width="11.54296875" style="6" bestFit="1" customWidth="1"/>
    <col min="9989" max="9989" width="6.453125" style="6" customWidth="1"/>
    <col min="9990" max="9990" width="24.453125" style="6" customWidth="1"/>
    <col min="9991" max="9991" width="9.453125" style="6"/>
    <col min="9992" max="9992" width="13.453125" style="6" customWidth="1"/>
    <col min="9993" max="9993" width="13.453125" style="6" bestFit="1" customWidth="1"/>
    <col min="9994" max="10240" width="9.453125" style="6"/>
    <col min="10241" max="10241" width="1.54296875" style="6" customWidth="1"/>
    <col min="10242" max="10242" width="2" style="6" customWidth="1"/>
    <col min="10243" max="10243" width="39.54296875" style="6" customWidth="1"/>
    <col min="10244" max="10244" width="11.54296875" style="6" bestFit="1" customWidth="1"/>
    <col min="10245" max="10245" width="6.453125" style="6" customWidth="1"/>
    <col min="10246" max="10246" width="24.453125" style="6" customWidth="1"/>
    <col min="10247" max="10247" width="9.453125" style="6"/>
    <col min="10248" max="10248" width="13.453125" style="6" customWidth="1"/>
    <col min="10249" max="10249" width="13.453125" style="6" bestFit="1" customWidth="1"/>
    <col min="10250" max="10496" width="9.453125" style="6"/>
    <col min="10497" max="10497" width="1.54296875" style="6" customWidth="1"/>
    <col min="10498" max="10498" width="2" style="6" customWidth="1"/>
    <col min="10499" max="10499" width="39.54296875" style="6" customWidth="1"/>
    <col min="10500" max="10500" width="11.54296875" style="6" bestFit="1" customWidth="1"/>
    <col min="10501" max="10501" width="6.453125" style="6" customWidth="1"/>
    <col min="10502" max="10502" width="24.453125" style="6" customWidth="1"/>
    <col min="10503" max="10503" width="9.453125" style="6"/>
    <col min="10504" max="10504" width="13.453125" style="6" customWidth="1"/>
    <col min="10505" max="10505" width="13.453125" style="6" bestFit="1" customWidth="1"/>
    <col min="10506" max="10752" width="9.453125" style="6"/>
    <col min="10753" max="10753" width="1.54296875" style="6" customWidth="1"/>
    <col min="10754" max="10754" width="2" style="6" customWidth="1"/>
    <col min="10755" max="10755" width="39.54296875" style="6" customWidth="1"/>
    <col min="10756" max="10756" width="11.54296875" style="6" bestFit="1" customWidth="1"/>
    <col min="10757" max="10757" width="6.453125" style="6" customWidth="1"/>
    <col min="10758" max="10758" width="24.453125" style="6" customWidth="1"/>
    <col min="10759" max="10759" width="9.453125" style="6"/>
    <col min="10760" max="10760" width="13.453125" style="6" customWidth="1"/>
    <col min="10761" max="10761" width="13.453125" style="6" bestFit="1" customWidth="1"/>
    <col min="10762" max="11008" width="9.453125" style="6"/>
    <col min="11009" max="11009" width="1.54296875" style="6" customWidth="1"/>
    <col min="11010" max="11010" width="2" style="6" customWidth="1"/>
    <col min="11011" max="11011" width="39.54296875" style="6" customWidth="1"/>
    <col min="11012" max="11012" width="11.54296875" style="6" bestFit="1" customWidth="1"/>
    <col min="11013" max="11013" width="6.453125" style="6" customWidth="1"/>
    <col min="11014" max="11014" width="24.453125" style="6" customWidth="1"/>
    <col min="11015" max="11015" width="9.453125" style="6"/>
    <col min="11016" max="11016" width="13.453125" style="6" customWidth="1"/>
    <col min="11017" max="11017" width="13.453125" style="6" bestFit="1" customWidth="1"/>
    <col min="11018" max="11264" width="9.453125" style="6"/>
    <col min="11265" max="11265" width="1.54296875" style="6" customWidth="1"/>
    <col min="11266" max="11266" width="2" style="6" customWidth="1"/>
    <col min="11267" max="11267" width="39.54296875" style="6" customWidth="1"/>
    <col min="11268" max="11268" width="11.54296875" style="6" bestFit="1" customWidth="1"/>
    <col min="11269" max="11269" width="6.453125" style="6" customWidth="1"/>
    <col min="11270" max="11270" width="24.453125" style="6" customWidth="1"/>
    <col min="11271" max="11271" width="9.453125" style="6"/>
    <col min="11272" max="11272" width="13.453125" style="6" customWidth="1"/>
    <col min="11273" max="11273" width="13.453125" style="6" bestFit="1" customWidth="1"/>
    <col min="11274" max="11520" width="9.453125" style="6"/>
    <col min="11521" max="11521" width="1.54296875" style="6" customWidth="1"/>
    <col min="11522" max="11522" width="2" style="6" customWidth="1"/>
    <col min="11523" max="11523" width="39.54296875" style="6" customWidth="1"/>
    <col min="11524" max="11524" width="11.54296875" style="6" bestFit="1" customWidth="1"/>
    <col min="11525" max="11525" width="6.453125" style="6" customWidth="1"/>
    <col min="11526" max="11526" width="24.453125" style="6" customWidth="1"/>
    <col min="11527" max="11527" width="9.453125" style="6"/>
    <col min="11528" max="11528" width="13.453125" style="6" customWidth="1"/>
    <col min="11529" max="11529" width="13.453125" style="6" bestFit="1" customWidth="1"/>
    <col min="11530" max="11776" width="9.453125" style="6"/>
    <col min="11777" max="11777" width="1.54296875" style="6" customWidth="1"/>
    <col min="11778" max="11778" width="2" style="6" customWidth="1"/>
    <col min="11779" max="11779" width="39.54296875" style="6" customWidth="1"/>
    <col min="11780" max="11780" width="11.54296875" style="6" bestFit="1" customWidth="1"/>
    <col min="11781" max="11781" width="6.453125" style="6" customWidth="1"/>
    <col min="11782" max="11782" width="24.453125" style="6" customWidth="1"/>
    <col min="11783" max="11783" width="9.453125" style="6"/>
    <col min="11784" max="11784" width="13.453125" style="6" customWidth="1"/>
    <col min="11785" max="11785" width="13.453125" style="6" bestFit="1" customWidth="1"/>
    <col min="11786" max="12032" width="9.453125" style="6"/>
    <col min="12033" max="12033" width="1.54296875" style="6" customWidth="1"/>
    <col min="12034" max="12034" width="2" style="6" customWidth="1"/>
    <col min="12035" max="12035" width="39.54296875" style="6" customWidth="1"/>
    <col min="12036" max="12036" width="11.54296875" style="6" bestFit="1" customWidth="1"/>
    <col min="12037" max="12037" width="6.453125" style="6" customWidth="1"/>
    <col min="12038" max="12038" width="24.453125" style="6" customWidth="1"/>
    <col min="12039" max="12039" width="9.453125" style="6"/>
    <col min="12040" max="12040" width="13.453125" style="6" customWidth="1"/>
    <col min="12041" max="12041" width="13.453125" style="6" bestFit="1" customWidth="1"/>
    <col min="12042" max="12288" width="9.453125" style="6"/>
    <col min="12289" max="12289" width="1.54296875" style="6" customWidth="1"/>
    <col min="12290" max="12290" width="2" style="6" customWidth="1"/>
    <col min="12291" max="12291" width="39.54296875" style="6" customWidth="1"/>
    <col min="12292" max="12292" width="11.54296875" style="6" bestFit="1" customWidth="1"/>
    <col min="12293" max="12293" width="6.453125" style="6" customWidth="1"/>
    <col min="12294" max="12294" width="24.453125" style="6" customWidth="1"/>
    <col min="12295" max="12295" width="9.453125" style="6"/>
    <col min="12296" max="12296" width="13.453125" style="6" customWidth="1"/>
    <col min="12297" max="12297" width="13.453125" style="6" bestFit="1" customWidth="1"/>
    <col min="12298" max="12544" width="9.453125" style="6"/>
    <col min="12545" max="12545" width="1.54296875" style="6" customWidth="1"/>
    <col min="12546" max="12546" width="2" style="6" customWidth="1"/>
    <col min="12547" max="12547" width="39.54296875" style="6" customWidth="1"/>
    <col min="12548" max="12548" width="11.54296875" style="6" bestFit="1" customWidth="1"/>
    <col min="12549" max="12549" width="6.453125" style="6" customWidth="1"/>
    <col min="12550" max="12550" width="24.453125" style="6" customWidth="1"/>
    <col min="12551" max="12551" width="9.453125" style="6"/>
    <col min="12552" max="12552" width="13.453125" style="6" customWidth="1"/>
    <col min="12553" max="12553" width="13.453125" style="6" bestFit="1" customWidth="1"/>
    <col min="12554" max="12800" width="9.453125" style="6"/>
    <col min="12801" max="12801" width="1.54296875" style="6" customWidth="1"/>
    <col min="12802" max="12802" width="2" style="6" customWidth="1"/>
    <col min="12803" max="12803" width="39.54296875" style="6" customWidth="1"/>
    <col min="12804" max="12804" width="11.54296875" style="6" bestFit="1" customWidth="1"/>
    <col min="12805" max="12805" width="6.453125" style="6" customWidth="1"/>
    <col min="12806" max="12806" width="24.453125" style="6" customWidth="1"/>
    <col min="12807" max="12807" width="9.453125" style="6"/>
    <col min="12808" max="12808" width="13.453125" style="6" customWidth="1"/>
    <col min="12809" max="12809" width="13.453125" style="6" bestFit="1" customWidth="1"/>
    <col min="12810" max="13056" width="9.453125" style="6"/>
    <col min="13057" max="13057" width="1.54296875" style="6" customWidth="1"/>
    <col min="13058" max="13058" width="2" style="6" customWidth="1"/>
    <col min="13059" max="13059" width="39.54296875" style="6" customWidth="1"/>
    <col min="13060" max="13060" width="11.54296875" style="6" bestFit="1" customWidth="1"/>
    <col min="13061" max="13061" width="6.453125" style="6" customWidth="1"/>
    <col min="13062" max="13062" width="24.453125" style="6" customWidth="1"/>
    <col min="13063" max="13063" width="9.453125" style="6"/>
    <col min="13064" max="13064" width="13.453125" style="6" customWidth="1"/>
    <col min="13065" max="13065" width="13.453125" style="6" bestFit="1" customWidth="1"/>
    <col min="13066" max="13312" width="9.453125" style="6"/>
    <col min="13313" max="13313" width="1.54296875" style="6" customWidth="1"/>
    <col min="13314" max="13314" width="2" style="6" customWidth="1"/>
    <col min="13315" max="13315" width="39.54296875" style="6" customWidth="1"/>
    <col min="13316" max="13316" width="11.54296875" style="6" bestFit="1" customWidth="1"/>
    <col min="13317" max="13317" width="6.453125" style="6" customWidth="1"/>
    <col min="13318" max="13318" width="24.453125" style="6" customWidth="1"/>
    <col min="13319" max="13319" width="9.453125" style="6"/>
    <col min="13320" max="13320" width="13.453125" style="6" customWidth="1"/>
    <col min="13321" max="13321" width="13.453125" style="6" bestFit="1" customWidth="1"/>
    <col min="13322" max="13568" width="9.453125" style="6"/>
    <col min="13569" max="13569" width="1.54296875" style="6" customWidth="1"/>
    <col min="13570" max="13570" width="2" style="6" customWidth="1"/>
    <col min="13571" max="13571" width="39.54296875" style="6" customWidth="1"/>
    <col min="13572" max="13572" width="11.54296875" style="6" bestFit="1" customWidth="1"/>
    <col min="13573" max="13573" width="6.453125" style="6" customWidth="1"/>
    <col min="13574" max="13574" width="24.453125" style="6" customWidth="1"/>
    <col min="13575" max="13575" width="9.453125" style="6"/>
    <col min="13576" max="13576" width="13.453125" style="6" customWidth="1"/>
    <col min="13577" max="13577" width="13.453125" style="6" bestFit="1" customWidth="1"/>
    <col min="13578" max="13824" width="9.453125" style="6"/>
    <col min="13825" max="13825" width="1.54296875" style="6" customWidth="1"/>
    <col min="13826" max="13826" width="2" style="6" customWidth="1"/>
    <col min="13827" max="13827" width="39.54296875" style="6" customWidth="1"/>
    <col min="13828" max="13828" width="11.54296875" style="6" bestFit="1" customWidth="1"/>
    <col min="13829" max="13829" width="6.453125" style="6" customWidth="1"/>
    <col min="13830" max="13830" width="24.453125" style="6" customWidth="1"/>
    <col min="13831" max="13831" width="9.453125" style="6"/>
    <col min="13832" max="13832" width="13.453125" style="6" customWidth="1"/>
    <col min="13833" max="13833" width="13.453125" style="6" bestFit="1" customWidth="1"/>
    <col min="13834" max="14080" width="9.453125" style="6"/>
    <col min="14081" max="14081" width="1.54296875" style="6" customWidth="1"/>
    <col min="14082" max="14082" width="2" style="6" customWidth="1"/>
    <col min="14083" max="14083" width="39.54296875" style="6" customWidth="1"/>
    <col min="14084" max="14084" width="11.54296875" style="6" bestFit="1" customWidth="1"/>
    <col min="14085" max="14085" width="6.453125" style="6" customWidth="1"/>
    <col min="14086" max="14086" width="24.453125" style="6" customWidth="1"/>
    <col min="14087" max="14087" width="9.453125" style="6"/>
    <col min="14088" max="14088" width="13.453125" style="6" customWidth="1"/>
    <col min="14089" max="14089" width="13.453125" style="6" bestFit="1" customWidth="1"/>
    <col min="14090" max="14336" width="9.453125" style="6"/>
    <col min="14337" max="14337" width="1.54296875" style="6" customWidth="1"/>
    <col min="14338" max="14338" width="2" style="6" customWidth="1"/>
    <col min="14339" max="14339" width="39.54296875" style="6" customWidth="1"/>
    <col min="14340" max="14340" width="11.54296875" style="6" bestFit="1" customWidth="1"/>
    <col min="14341" max="14341" width="6.453125" style="6" customWidth="1"/>
    <col min="14342" max="14342" width="24.453125" style="6" customWidth="1"/>
    <col min="14343" max="14343" width="9.453125" style="6"/>
    <col min="14344" max="14344" width="13.453125" style="6" customWidth="1"/>
    <col min="14345" max="14345" width="13.453125" style="6" bestFit="1" customWidth="1"/>
    <col min="14346" max="14592" width="9.453125" style="6"/>
    <col min="14593" max="14593" width="1.54296875" style="6" customWidth="1"/>
    <col min="14594" max="14594" width="2" style="6" customWidth="1"/>
    <col min="14595" max="14595" width="39.54296875" style="6" customWidth="1"/>
    <col min="14596" max="14596" width="11.54296875" style="6" bestFit="1" customWidth="1"/>
    <col min="14597" max="14597" width="6.453125" style="6" customWidth="1"/>
    <col min="14598" max="14598" width="24.453125" style="6" customWidth="1"/>
    <col min="14599" max="14599" width="9.453125" style="6"/>
    <col min="14600" max="14600" width="13.453125" style="6" customWidth="1"/>
    <col min="14601" max="14601" width="13.453125" style="6" bestFit="1" customWidth="1"/>
    <col min="14602" max="14848" width="9.453125" style="6"/>
    <col min="14849" max="14849" width="1.54296875" style="6" customWidth="1"/>
    <col min="14850" max="14850" width="2" style="6" customWidth="1"/>
    <col min="14851" max="14851" width="39.54296875" style="6" customWidth="1"/>
    <col min="14852" max="14852" width="11.54296875" style="6" bestFit="1" customWidth="1"/>
    <col min="14853" max="14853" width="6.453125" style="6" customWidth="1"/>
    <col min="14854" max="14854" width="24.453125" style="6" customWidth="1"/>
    <col min="14855" max="14855" width="9.453125" style="6"/>
    <col min="14856" max="14856" width="13.453125" style="6" customWidth="1"/>
    <col min="14857" max="14857" width="13.453125" style="6" bestFit="1" customWidth="1"/>
    <col min="14858" max="15104" width="9.453125" style="6"/>
    <col min="15105" max="15105" width="1.54296875" style="6" customWidth="1"/>
    <col min="15106" max="15106" width="2" style="6" customWidth="1"/>
    <col min="15107" max="15107" width="39.54296875" style="6" customWidth="1"/>
    <col min="15108" max="15108" width="11.54296875" style="6" bestFit="1" customWidth="1"/>
    <col min="15109" max="15109" width="6.453125" style="6" customWidth="1"/>
    <col min="15110" max="15110" width="24.453125" style="6" customWidth="1"/>
    <col min="15111" max="15111" width="9.453125" style="6"/>
    <col min="15112" max="15112" width="13.453125" style="6" customWidth="1"/>
    <col min="15113" max="15113" width="13.453125" style="6" bestFit="1" customWidth="1"/>
    <col min="15114" max="15360" width="9.453125" style="6"/>
    <col min="15361" max="15361" width="1.54296875" style="6" customWidth="1"/>
    <col min="15362" max="15362" width="2" style="6" customWidth="1"/>
    <col min="15363" max="15363" width="39.54296875" style="6" customWidth="1"/>
    <col min="15364" max="15364" width="11.54296875" style="6" bestFit="1" customWidth="1"/>
    <col min="15365" max="15365" width="6.453125" style="6" customWidth="1"/>
    <col min="15366" max="15366" width="24.453125" style="6" customWidth="1"/>
    <col min="15367" max="15367" width="9.453125" style="6"/>
    <col min="15368" max="15368" width="13.453125" style="6" customWidth="1"/>
    <col min="15369" max="15369" width="13.453125" style="6" bestFit="1" customWidth="1"/>
    <col min="15370" max="15616" width="9.453125" style="6"/>
    <col min="15617" max="15617" width="1.54296875" style="6" customWidth="1"/>
    <col min="15618" max="15618" width="2" style="6" customWidth="1"/>
    <col min="15619" max="15619" width="39.54296875" style="6" customWidth="1"/>
    <col min="15620" max="15620" width="11.54296875" style="6" bestFit="1" customWidth="1"/>
    <col min="15621" max="15621" width="6.453125" style="6" customWidth="1"/>
    <col min="15622" max="15622" width="24.453125" style="6" customWidth="1"/>
    <col min="15623" max="15623" width="9.453125" style="6"/>
    <col min="15624" max="15624" width="13.453125" style="6" customWidth="1"/>
    <col min="15625" max="15625" width="13.453125" style="6" bestFit="1" customWidth="1"/>
    <col min="15626" max="15872" width="9.453125" style="6"/>
    <col min="15873" max="15873" width="1.54296875" style="6" customWidth="1"/>
    <col min="15874" max="15874" width="2" style="6" customWidth="1"/>
    <col min="15875" max="15875" width="39.54296875" style="6" customWidth="1"/>
    <col min="15876" max="15876" width="11.54296875" style="6" bestFit="1" customWidth="1"/>
    <col min="15877" max="15877" width="6.453125" style="6" customWidth="1"/>
    <col min="15878" max="15878" width="24.453125" style="6" customWidth="1"/>
    <col min="15879" max="15879" width="9.453125" style="6"/>
    <col min="15880" max="15880" width="13.453125" style="6" customWidth="1"/>
    <col min="15881" max="15881" width="13.453125" style="6" bestFit="1" customWidth="1"/>
    <col min="15882" max="16128" width="9.453125" style="6"/>
    <col min="16129" max="16129" width="1.54296875" style="6" customWidth="1"/>
    <col min="16130" max="16130" width="2" style="6" customWidth="1"/>
    <col min="16131" max="16131" width="39.54296875" style="6" customWidth="1"/>
    <col min="16132" max="16132" width="11.54296875" style="6" bestFit="1" customWidth="1"/>
    <col min="16133" max="16133" width="6.453125" style="6" customWidth="1"/>
    <col min="16134" max="16134" width="24.453125" style="6" customWidth="1"/>
    <col min="16135" max="16135" width="9.453125" style="6"/>
    <col min="16136" max="16136" width="13.453125" style="6" customWidth="1"/>
    <col min="16137" max="16137" width="13.453125" style="6" bestFit="1" customWidth="1"/>
    <col min="16138" max="16384" width="9.453125" style="6"/>
  </cols>
  <sheetData>
    <row r="1" spans="1:10" x14ac:dyDescent="0.35">
      <c r="A1" s="8"/>
      <c r="B1" s="255" t="s">
        <v>35</v>
      </c>
      <c r="C1" s="255"/>
      <c r="D1" s="255"/>
      <c r="E1" s="255"/>
      <c r="F1" s="255"/>
    </row>
    <row r="2" spans="1:10" ht="15" thickBot="1" x14ac:dyDescent="0.4">
      <c r="A2" s="8"/>
      <c r="B2" s="9"/>
      <c r="C2" s="9"/>
      <c r="D2" s="10"/>
      <c r="E2" s="9"/>
      <c r="F2" s="10"/>
      <c r="G2" s="113"/>
    </row>
    <row r="3" spans="1:10" ht="31.5" customHeight="1" thickTop="1" x14ac:dyDescent="0.35">
      <c r="A3" s="8"/>
      <c r="B3" s="256" t="s">
        <v>36</v>
      </c>
      <c r="C3" s="257"/>
      <c r="D3" s="257"/>
      <c r="E3" s="257"/>
      <c r="F3" s="258"/>
    </row>
    <row r="4" spans="1:10" ht="6" customHeight="1" x14ac:dyDescent="0.35">
      <c r="A4" s="8"/>
      <c r="B4" s="11"/>
      <c r="C4" s="9"/>
      <c r="D4" s="9"/>
      <c r="E4" s="9"/>
      <c r="F4" s="12"/>
      <c r="G4" s="114"/>
    </row>
    <row r="5" spans="1:10" x14ac:dyDescent="0.35">
      <c r="A5" s="8"/>
      <c r="B5" s="259" t="s">
        <v>37</v>
      </c>
      <c r="C5" s="255"/>
      <c r="D5" s="255"/>
      <c r="E5" s="255"/>
      <c r="F5" s="260"/>
    </row>
    <row r="6" spans="1:10" x14ac:dyDescent="0.35">
      <c r="A6" s="8"/>
      <c r="B6" s="13"/>
      <c r="C6" s="8"/>
      <c r="D6" s="14"/>
      <c r="E6" s="15"/>
      <c r="F6" s="16"/>
      <c r="G6" s="115"/>
    </row>
    <row r="7" spans="1:10" ht="15" thickBot="1" x14ac:dyDescent="0.4">
      <c r="A7" s="8"/>
      <c r="B7" s="13"/>
      <c r="C7" s="8"/>
      <c r="D7" s="14"/>
      <c r="E7" s="15"/>
      <c r="F7" s="16"/>
      <c r="G7" s="115"/>
    </row>
    <row r="8" spans="1:10" ht="29" x14ac:dyDescent="0.35">
      <c r="A8" s="8"/>
      <c r="B8" s="13"/>
      <c r="C8" s="8"/>
      <c r="D8" s="17" t="s">
        <v>38</v>
      </c>
      <c r="E8" s="17" t="s">
        <v>39</v>
      </c>
      <c r="F8" s="18" t="s">
        <v>40</v>
      </c>
      <c r="G8" s="116" t="s">
        <v>40</v>
      </c>
    </row>
    <row r="9" spans="1:10" x14ac:dyDescent="0.35">
      <c r="A9" s="8"/>
      <c r="B9" s="13"/>
      <c r="C9" s="8"/>
      <c r="D9" s="19"/>
      <c r="E9" s="20"/>
      <c r="F9" s="21" t="s">
        <v>41</v>
      </c>
      <c r="G9" s="117" t="s">
        <v>41</v>
      </c>
    </row>
    <row r="10" spans="1:10" x14ac:dyDescent="0.35">
      <c r="A10" s="8"/>
      <c r="B10" s="13"/>
      <c r="C10" s="8"/>
      <c r="D10" s="19"/>
      <c r="E10" s="20"/>
      <c r="F10" s="21"/>
      <c r="G10" s="117"/>
    </row>
    <row r="11" spans="1:10" x14ac:dyDescent="0.35">
      <c r="A11" s="8"/>
      <c r="B11" s="13"/>
      <c r="C11" s="8" t="s">
        <v>42</v>
      </c>
      <c r="D11" s="19"/>
      <c r="E11" s="20"/>
      <c r="F11" s="19">
        <f>Preliminaries!F38</f>
        <v>0</v>
      </c>
      <c r="G11" s="118">
        <f>Preliminaries!G38</f>
        <v>0</v>
      </c>
    </row>
    <row r="12" spans="1:10" x14ac:dyDescent="0.35">
      <c r="A12" s="8"/>
      <c r="B12" s="13"/>
      <c r="C12" s="8"/>
      <c r="D12" s="19"/>
      <c r="E12" s="20"/>
      <c r="F12" s="19"/>
      <c r="G12" s="118"/>
    </row>
    <row r="13" spans="1:10" x14ac:dyDescent="0.35">
      <c r="A13" s="8"/>
      <c r="B13" s="13"/>
      <c r="C13" s="8" t="s">
        <v>43</v>
      </c>
      <c r="D13" s="19"/>
      <c r="E13" s="20"/>
      <c r="F13" s="19">
        <f>'Lokumoit Gate'!F175</f>
        <v>0</v>
      </c>
      <c r="G13" s="118">
        <f>'Lokumoit Gate'!G175</f>
        <v>0</v>
      </c>
      <c r="H13" s="7"/>
      <c r="I13" s="7"/>
      <c r="J13" s="7"/>
    </row>
    <row r="14" spans="1:10" x14ac:dyDescent="0.35">
      <c r="A14" s="8"/>
      <c r="B14" s="13"/>
      <c r="C14" s="8"/>
      <c r="D14" s="19"/>
      <c r="E14" s="20"/>
      <c r="F14" s="19"/>
      <c r="G14" s="118"/>
    </row>
    <row r="15" spans="1:10" x14ac:dyDescent="0.35">
      <c r="A15" s="8"/>
      <c r="B15" s="13"/>
      <c r="C15" s="8" t="s">
        <v>44</v>
      </c>
      <c r="D15" s="19"/>
      <c r="E15" s="20"/>
      <c r="F15" s="19">
        <f>'Kaekem 2'!F177</f>
        <v>0</v>
      </c>
      <c r="G15" s="118" t="e">
        <f>#REF!</f>
        <v>#REF!</v>
      </c>
      <c r="H15" s="7"/>
      <c r="I15" s="7"/>
    </row>
    <row r="16" spans="1:10" x14ac:dyDescent="0.35">
      <c r="A16" s="8"/>
      <c r="B16" s="13"/>
      <c r="C16" s="8"/>
      <c r="D16" s="19"/>
      <c r="E16" s="20"/>
      <c r="F16" s="19"/>
      <c r="G16" s="118"/>
    </row>
    <row r="17" spans="1:9" x14ac:dyDescent="0.35">
      <c r="A17" s="8"/>
      <c r="B17" s="13"/>
      <c r="C17" s="8" t="s">
        <v>45</v>
      </c>
      <c r="D17" s="19"/>
      <c r="E17" s="20"/>
      <c r="F17" s="19">
        <f>'Karua 2'!F178</f>
        <v>0</v>
      </c>
      <c r="G17" s="118" t="e">
        <f>#REF!</f>
        <v>#REF!</v>
      </c>
      <c r="H17" s="7"/>
      <c r="I17" s="7"/>
    </row>
    <row r="18" spans="1:9" x14ac:dyDescent="0.35">
      <c r="A18" s="8"/>
      <c r="B18" s="13"/>
      <c r="C18" s="8"/>
      <c r="D18" s="19"/>
      <c r="E18" s="20"/>
      <c r="F18" s="19"/>
      <c r="G18" s="118"/>
    </row>
    <row r="19" spans="1:9" x14ac:dyDescent="0.35">
      <c r="A19" s="8"/>
      <c r="B19" s="13"/>
      <c r="C19" s="8" t="s">
        <v>46</v>
      </c>
      <c r="D19" s="19"/>
      <c r="E19" s="20"/>
      <c r="F19" s="19">
        <f>'Nataba 2'!F178</f>
        <v>0</v>
      </c>
      <c r="G19" s="118" t="e">
        <f>#REF!</f>
        <v>#REF!</v>
      </c>
      <c r="H19" s="7"/>
      <c r="I19" s="7"/>
    </row>
    <row r="20" spans="1:9" x14ac:dyDescent="0.35">
      <c r="A20" s="8"/>
      <c r="B20" s="13"/>
      <c r="C20" s="8"/>
      <c r="D20" s="19"/>
      <c r="E20" s="20"/>
      <c r="F20" s="19"/>
      <c r="G20" s="118"/>
    </row>
    <row r="21" spans="1:9" x14ac:dyDescent="0.35">
      <c r="A21" s="8"/>
      <c r="B21" s="13"/>
      <c r="C21" s="8" t="s">
        <v>47</v>
      </c>
      <c r="D21" s="19"/>
      <c r="E21" s="20"/>
      <c r="F21" s="19">
        <f>'Lokorimongin 2'!F179</f>
        <v>0</v>
      </c>
      <c r="G21" s="118" t="e">
        <f>#REF!</f>
        <v>#REF!</v>
      </c>
      <c r="H21" s="7"/>
      <c r="I21" s="7"/>
    </row>
    <row r="22" spans="1:9" x14ac:dyDescent="0.35">
      <c r="A22" s="8"/>
      <c r="B22" s="13"/>
      <c r="C22" s="8"/>
      <c r="D22" s="19"/>
      <c r="E22" s="20"/>
      <c r="F22" s="19"/>
      <c r="G22" s="118"/>
    </row>
    <row r="23" spans="1:9" x14ac:dyDescent="0.35">
      <c r="A23" s="8"/>
      <c r="B23" s="13"/>
      <c r="C23" s="8"/>
      <c r="D23" s="19"/>
      <c r="E23" s="20"/>
      <c r="F23" s="19"/>
      <c r="G23" s="118"/>
      <c r="H23" s="7"/>
      <c r="I23" s="7"/>
    </row>
    <row r="24" spans="1:9" x14ac:dyDescent="0.35">
      <c r="A24" s="8"/>
      <c r="B24" s="13"/>
      <c r="C24" s="8"/>
      <c r="D24" s="19"/>
      <c r="E24" s="20"/>
      <c r="F24" s="21"/>
      <c r="G24" s="117"/>
    </row>
    <row r="25" spans="1:9" ht="15" thickBot="1" x14ac:dyDescent="0.4">
      <c r="A25" s="8"/>
      <c r="B25" s="13"/>
      <c r="C25" s="8"/>
      <c r="D25" s="19"/>
      <c r="E25" s="20"/>
      <c r="F25" s="21"/>
      <c r="G25" s="117"/>
    </row>
    <row r="26" spans="1:9" x14ac:dyDescent="0.35">
      <c r="A26" s="22"/>
      <c r="B26" s="23"/>
      <c r="C26" s="22" t="s">
        <v>48</v>
      </c>
      <c r="D26" s="21"/>
      <c r="E26" s="24"/>
      <c r="F26" s="25">
        <f>SUM(F11:F25)</f>
        <v>0</v>
      </c>
      <c r="G26" s="119" t="e">
        <f>SUM(G11:G25)</f>
        <v>#REF!</v>
      </c>
      <c r="I26" s="7"/>
    </row>
    <row r="27" spans="1:9" x14ac:dyDescent="0.35">
      <c r="A27" s="22"/>
      <c r="B27" s="23"/>
      <c r="C27" s="22"/>
      <c r="D27" s="21"/>
      <c r="E27" s="24"/>
      <c r="F27" s="21"/>
      <c r="G27" s="117"/>
    </row>
    <row r="28" spans="1:9" x14ac:dyDescent="0.35">
      <c r="A28" s="22"/>
      <c r="B28" s="23"/>
      <c r="C28" s="22"/>
      <c r="D28" s="21"/>
      <c r="E28" s="24"/>
      <c r="F28" s="21"/>
      <c r="G28" s="117"/>
    </row>
    <row r="29" spans="1:9" ht="29" x14ac:dyDescent="0.35">
      <c r="A29" s="8"/>
      <c r="B29" s="13"/>
      <c r="C29" s="26" t="s">
        <v>49</v>
      </c>
      <c r="D29" s="19"/>
      <c r="E29" s="20"/>
      <c r="F29" s="27">
        <f>F26*5%</f>
        <v>0</v>
      </c>
      <c r="G29" s="120" t="e">
        <f>G26*5%</f>
        <v>#REF!</v>
      </c>
    </row>
    <row r="30" spans="1:9" x14ac:dyDescent="0.35">
      <c r="A30" s="8"/>
      <c r="B30" s="13"/>
      <c r="C30" s="26"/>
      <c r="D30" s="19"/>
      <c r="E30" s="20"/>
      <c r="F30" s="27"/>
      <c r="G30" s="120"/>
    </row>
    <row r="31" spans="1:9" x14ac:dyDescent="0.35">
      <c r="A31" s="8"/>
      <c r="B31" s="13"/>
      <c r="C31" s="26"/>
      <c r="D31" s="19"/>
      <c r="E31" s="20"/>
      <c r="F31" s="27"/>
      <c r="G31" s="120"/>
    </row>
    <row r="32" spans="1:9" x14ac:dyDescent="0.35">
      <c r="A32" s="8"/>
      <c r="B32" s="13"/>
      <c r="C32" s="26"/>
      <c r="D32" s="19"/>
      <c r="E32" s="20"/>
      <c r="F32" s="27"/>
      <c r="G32" s="120"/>
    </row>
    <row r="33" spans="1:7" x14ac:dyDescent="0.35">
      <c r="A33" s="8"/>
      <c r="B33" s="13"/>
      <c r="C33" s="22" t="s">
        <v>50</v>
      </c>
      <c r="D33" s="19"/>
      <c r="E33" s="20"/>
      <c r="F33" s="21">
        <f>SUM(F26:F32)</f>
        <v>0</v>
      </c>
      <c r="G33" s="117" t="e">
        <f>SUM(G26:G32)</f>
        <v>#REF!</v>
      </c>
    </row>
    <row r="34" spans="1:7" x14ac:dyDescent="0.35">
      <c r="A34" s="8"/>
      <c r="B34" s="13"/>
      <c r="C34" s="22"/>
      <c r="D34" s="19"/>
      <c r="E34" s="20"/>
      <c r="F34" s="21"/>
      <c r="G34" s="117"/>
    </row>
    <row r="35" spans="1:7" x14ac:dyDescent="0.35">
      <c r="A35" s="8"/>
      <c r="B35" s="13"/>
      <c r="C35" s="22"/>
      <c r="D35" s="19"/>
      <c r="E35" s="20"/>
      <c r="F35" s="21"/>
      <c r="G35" s="117"/>
    </row>
    <row r="36" spans="1:7" x14ac:dyDescent="0.35">
      <c r="A36" s="8"/>
      <c r="B36" s="13"/>
      <c r="C36" s="8"/>
      <c r="D36" s="19"/>
      <c r="E36" s="20"/>
      <c r="F36" s="19"/>
      <c r="G36" s="118"/>
    </row>
    <row r="37" spans="1:7" x14ac:dyDescent="0.35">
      <c r="A37" s="8"/>
      <c r="B37" s="13"/>
      <c r="C37" s="8"/>
      <c r="D37" s="19"/>
      <c r="E37" s="20"/>
      <c r="F37" s="19"/>
      <c r="G37" s="118"/>
    </row>
    <row r="38" spans="1:7" x14ac:dyDescent="0.35">
      <c r="A38" s="8"/>
      <c r="B38" s="13"/>
      <c r="C38" s="8"/>
      <c r="D38" s="19"/>
      <c r="E38" s="20"/>
      <c r="F38" s="19"/>
      <c r="G38" s="118"/>
    </row>
    <row r="39" spans="1:7" x14ac:dyDescent="0.35">
      <c r="A39" s="8"/>
      <c r="B39" s="13"/>
      <c r="C39" s="8"/>
      <c r="D39" s="19"/>
      <c r="E39" s="20"/>
      <c r="F39" s="19"/>
      <c r="G39" s="118"/>
    </row>
    <row r="40" spans="1:7" ht="15" thickBot="1" x14ac:dyDescent="0.4">
      <c r="A40" s="22"/>
      <c r="B40" s="28"/>
      <c r="C40" s="29" t="s">
        <v>51</v>
      </c>
      <c r="D40" s="30"/>
      <c r="E40" s="31"/>
      <c r="F40" s="30">
        <f>SUM(F33:F39)</f>
        <v>0</v>
      </c>
      <c r="G40" s="121" t="e">
        <f>SUM(G33:G39)</f>
        <v>#REF!</v>
      </c>
    </row>
    <row r="41" spans="1:7" x14ac:dyDescent="0.35">
      <c r="A41" s="8"/>
      <c r="B41" s="13"/>
      <c r="C41" s="8"/>
      <c r="D41" s="14"/>
      <c r="E41" s="15"/>
      <c r="F41" s="16"/>
      <c r="G41" s="115"/>
    </row>
    <row r="42" spans="1:7" x14ac:dyDescent="0.35">
      <c r="A42" s="8"/>
      <c r="B42" s="13"/>
      <c r="C42" s="8"/>
      <c r="D42" s="14"/>
      <c r="E42" s="15"/>
      <c r="F42" s="16"/>
      <c r="G42" s="115"/>
    </row>
    <row r="43" spans="1:7" x14ac:dyDescent="0.35">
      <c r="A43" s="8"/>
      <c r="B43" s="13"/>
      <c r="C43" s="8"/>
      <c r="D43" s="14"/>
      <c r="E43" s="15"/>
      <c r="F43" s="16"/>
      <c r="G43" s="115"/>
    </row>
    <row r="44" spans="1:7" ht="15" thickBot="1" x14ac:dyDescent="0.4">
      <c r="A44" s="8"/>
      <c r="B44" s="32"/>
      <c r="C44" s="33"/>
      <c r="D44" s="34"/>
      <c r="E44" s="35"/>
      <c r="F44" s="36"/>
      <c r="G44" s="122"/>
    </row>
    <row r="45" spans="1:7" ht="15" thickTop="1" x14ac:dyDescent="0.35"/>
  </sheetData>
  <mergeCells count="3">
    <mergeCell ref="B1:F1"/>
    <mergeCell ref="B3:F3"/>
    <mergeCell ref="B5:F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6"/>
  <sheetViews>
    <sheetView view="pageBreakPreview" zoomScale="60" workbookViewId="0">
      <selection activeCell="L28" sqref="L28"/>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33</v>
      </c>
      <c r="C5" s="253"/>
      <c r="D5" s="253"/>
      <c r="E5" s="253"/>
      <c r="F5" s="253"/>
      <c r="G5" s="253"/>
      <c r="H5" s="253"/>
      <c r="I5" s="1"/>
    </row>
    <row r="6" spans="1:9" ht="36" x14ac:dyDescent="0.8">
      <c r="A6" s="1"/>
      <c r="B6" s="1"/>
      <c r="C6" s="1"/>
      <c r="D6" s="1"/>
      <c r="E6" s="1"/>
      <c r="F6" s="1"/>
      <c r="G6" s="1"/>
      <c r="H6" s="1"/>
      <c r="I6" s="1"/>
    </row>
    <row r="7" spans="1:9" ht="36" x14ac:dyDescent="0.8">
      <c r="A7" s="1"/>
      <c r="B7" s="1"/>
      <c r="C7" s="1"/>
      <c r="D7" s="1"/>
      <c r="E7" s="1"/>
      <c r="F7" s="1"/>
      <c r="G7" s="1"/>
      <c r="H7" s="1"/>
      <c r="I7" s="1"/>
    </row>
    <row r="8" spans="1:9" ht="36" x14ac:dyDescent="0.8">
      <c r="A8" s="1"/>
      <c r="B8" s="254" t="s">
        <v>52</v>
      </c>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2">
    <mergeCell ref="B5:H5"/>
    <mergeCell ref="B8:H8"/>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0"/>
  <sheetViews>
    <sheetView view="pageBreakPreview" zoomScaleSheetLayoutView="100" workbookViewId="0">
      <selection activeCell="I46" sqref="I46"/>
    </sheetView>
  </sheetViews>
  <sheetFormatPr defaultColWidth="9.453125" defaultRowHeight="14.5" x14ac:dyDescent="0.35"/>
  <cols>
    <col min="1" max="1" width="8.54296875" style="82" customWidth="1"/>
    <col min="2" max="2" width="40.453125" style="75" customWidth="1"/>
    <col min="3" max="3" width="7.453125" style="83" customWidth="1"/>
    <col min="4" max="4" width="4.54296875" style="83" bestFit="1" customWidth="1"/>
    <col min="5" max="5" width="13.54296875" style="83" customWidth="1"/>
    <col min="6" max="6" width="16.54296875" style="83" customWidth="1"/>
    <col min="7" max="16384" width="9.453125" style="75"/>
  </cols>
  <sheetData>
    <row r="1" spans="1:6" ht="43.5" customHeight="1" thickTop="1" x14ac:dyDescent="0.35">
      <c r="A1" s="261" t="s">
        <v>53</v>
      </c>
      <c r="B1" s="262"/>
      <c r="C1" s="262"/>
      <c r="D1" s="262"/>
      <c r="E1" s="262"/>
      <c r="F1" s="263"/>
    </row>
    <row r="2" spans="1:6" x14ac:dyDescent="0.35">
      <c r="A2" s="267" t="s">
        <v>54</v>
      </c>
      <c r="B2" s="268"/>
      <c r="C2" s="268"/>
      <c r="D2" s="268"/>
      <c r="E2" s="268"/>
      <c r="F2" s="269"/>
    </row>
    <row r="3" spans="1:6" ht="6.75" customHeight="1" thickBot="1" x14ac:dyDescent="0.4">
      <c r="A3" s="264"/>
      <c r="B3" s="265"/>
      <c r="C3" s="265"/>
      <c r="D3" s="265"/>
      <c r="E3" s="265"/>
      <c r="F3" s="266"/>
    </row>
    <row r="4" spans="1:6" ht="29.5" thickTop="1" x14ac:dyDescent="0.35">
      <c r="A4" s="84" t="s">
        <v>55</v>
      </c>
      <c r="B4" s="85" t="s">
        <v>56</v>
      </c>
      <c r="C4" s="85" t="s">
        <v>57</v>
      </c>
      <c r="D4" s="85" t="s">
        <v>58</v>
      </c>
      <c r="E4" s="85" t="s">
        <v>59</v>
      </c>
      <c r="F4" s="86" t="s">
        <v>60</v>
      </c>
    </row>
    <row r="5" spans="1:6" ht="7.5" customHeight="1" x14ac:dyDescent="0.35">
      <c r="A5" s="87"/>
      <c r="B5" s="88"/>
      <c r="C5" s="88"/>
      <c r="D5" s="88"/>
      <c r="E5" s="88"/>
      <c r="F5" s="89"/>
    </row>
    <row r="6" spans="1:6" x14ac:dyDescent="0.35">
      <c r="A6" s="90"/>
      <c r="B6" s="161"/>
      <c r="C6" s="161"/>
      <c r="D6" s="161"/>
      <c r="E6" s="161"/>
      <c r="F6" s="91"/>
    </row>
    <row r="7" spans="1:6" x14ac:dyDescent="0.35">
      <c r="A7" s="90"/>
      <c r="B7" s="201" t="s">
        <v>61</v>
      </c>
      <c r="C7" s="161"/>
      <c r="D7" s="161"/>
      <c r="E7" s="161"/>
      <c r="F7" s="91"/>
    </row>
    <row r="8" spans="1:6" x14ac:dyDescent="0.35">
      <c r="A8" s="102"/>
      <c r="B8" s="190" t="s">
        <v>52</v>
      </c>
      <c r="C8" s="161"/>
      <c r="D8" s="161"/>
      <c r="E8" s="161"/>
      <c r="F8" s="91"/>
    </row>
    <row r="9" spans="1:6" ht="38.15" customHeight="1" x14ac:dyDescent="0.35">
      <c r="A9" s="102" t="s">
        <v>62</v>
      </c>
      <c r="B9" s="196" t="s">
        <v>63</v>
      </c>
      <c r="C9" s="153" t="s">
        <v>64</v>
      </c>
      <c r="D9" s="153">
        <v>1</v>
      </c>
      <c r="E9" s="152"/>
      <c r="F9" s="94">
        <f>E9*D9</f>
        <v>0</v>
      </c>
    </row>
    <row r="10" spans="1:6" ht="22.4" customHeight="1" x14ac:dyDescent="0.35">
      <c r="A10" s="102" t="s">
        <v>65</v>
      </c>
      <c r="B10" s="196" t="s">
        <v>66</v>
      </c>
      <c r="C10" s="153" t="s">
        <v>64</v>
      </c>
      <c r="D10" s="153">
        <v>1</v>
      </c>
      <c r="E10" s="152"/>
      <c r="F10" s="94">
        <f t="shared" ref="F10:F14" si="0">E10*D10</f>
        <v>0</v>
      </c>
    </row>
    <row r="11" spans="1:6" ht="38.15" customHeight="1" x14ac:dyDescent="0.35">
      <c r="A11" s="102" t="s">
        <v>67</v>
      </c>
      <c r="B11" s="196" t="s">
        <v>68</v>
      </c>
      <c r="C11" s="153" t="s">
        <v>64</v>
      </c>
      <c r="D11" s="153">
        <v>1</v>
      </c>
      <c r="E11" s="152"/>
      <c r="F11" s="94">
        <f t="shared" si="0"/>
        <v>0</v>
      </c>
    </row>
    <row r="12" spans="1:6" ht="22.4" customHeight="1" x14ac:dyDescent="0.35">
      <c r="A12" s="102" t="s">
        <v>69</v>
      </c>
      <c r="B12" s="230" t="s">
        <v>70</v>
      </c>
      <c r="C12" s="153" t="s">
        <v>71</v>
      </c>
      <c r="D12" s="153">
        <v>1</v>
      </c>
      <c r="E12" s="152"/>
      <c r="F12" s="94">
        <f t="shared" si="0"/>
        <v>0</v>
      </c>
    </row>
    <row r="13" spans="1:6" ht="52.4" customHeight="1" x14ac:dyDescent="0.35">
      <c r="A13" s="102" t="s">
        <v>72</v>
      </c>
      <c r="B13" s="196" t="s">
        <v>73</v>
      </c>
      <c r="C13" s="153" t="s">
        <v>64</v>
      </c>
      <c r="D13" s="153">
        <v>1</v>
      </c>
      <c r="E13" s="152"/>
      <c r="F13" s="94">
        <f t="shared" si="0"/>
        <v>0</v>
      </c>
    </row>
    <row r="14" spans="1:6" ht="29" x14ac:dyDescent="0.35">
      <c r="A14" s="102" t="s">
        <v>74</v>
      </c>
      <c r="B14" s="196" t="s">
        <v>75</v>
      </c>
      <c r="C14" s="153" t="s">
        <v>64</v>
      </c>
      <c r="D14" s="153">
        <v>1</v>
      </c>
      <c r="E14" s="152"/>
      <c r="F14" s="94">
        <f t="shared" si="0"/>
        <v>0</v>
      </c>
    </row>
    <row r="15" spans="1:6" x14ac:dyDescent="0.35">
      <c r="A15" s="102"/>
      <c r="B15" s="196"/>
      <c r="C15" s="153"/>
      <c r="D15" s="153"/>
      <c r="E15" s="152"/>
      <c r="F15" s="94"/>
    </row>
    <row r="16" spans="1:6" x14ac:dyDescent="0.35">
      <c r="A16" s="102"/>
      <c r="B16" s="196"/>
      <c r="C16" s="153"/>
      <c r="D16" s="153"/>
      <c r="E16" s="152"/>
      <c r="F16" s="94"/>
    </row>
    <row r="17" spans="1:6" x14ac:dyDescent="0.35">
      <c r="A17" s="102"/>
      <c r="B17" s="196"/>
      <c r="C17" s="153"/>
      <c r="D17" s="153"/>
      <c r="E17" s="152"/>
      <c r="F17" s="94"/>
    </row>
    <row r="18" spans="1:6" x14ac:dyDescent="0.35">
      <c r="A18" s="102"/>
      <c r="B18" s="196"/>
      <c r="C18" s="153"/>
      <c r="D18" s="153"/>
      <c r="E18" s="152"/>
      <c r="F18" s="94"/>
    </row>
    <row r="19" spans="1:6" x14ac:dyDescent="0.35">
      <c r="A19" s="102"/>
      <c r="B19" s="196"/>
      <c r="C19" s="153"/>
      <c r="D19" s="153"/>
      <c r="E19" s="152"/>
      <c r="F19" s="94"/>
    </row>
    <row r="20" spans="1:6" x14ac:dyDescent="0.35">
      <c r="A20" s="102"/>
      <c r="B20" s="196"/>
      <c r="C20" s="153"/>
      <c r="D20" s="153"/>
      <c r="E20" s="152"/>
      <c r="F20" s="94"/>
    </row>
    <row r="21" spans="1:6" x14ac:dyDescent="0.35">
      <c r="A21" s="102"/>
      <c r="B21" s="196"/>
      <c r="C21" s="153"/>
      <c r="D21" s="153"/>
      <c r="E21" s="152"/>
      <c r="F21" s="94"/>
    </row>
    <row r="22" spans="1:6" x14ac:dyDescent="0.35">
      <c r="A22" s="102"/>
      <c r="B22" s="196"/>
      <c r="C22" s="153"/>
      <c r="D22" s="153"/>
      <c r="E22" s="152"/>
      <c r="F22" s="94"/>
    </row>
    <row r="23" spans="1:6" x14ac:dyDescent="0.35">
      <c r="A23" s="102"/>
      <c r="B23" s="196"/>
      <c r="C23" s="153"/>
      <c r="D23" s="153"/>
      <c r="E23" s="152"/>
      <c r="F23" s="94"/>
    </row>
    <row r="24" spans="1:6" x14ac:dyDescent="0.35">
      <c r="A24" s="102"/>
      <c r="B24" s="196"/>
      <c r="C24" s="153"/>
      <c r="D24" s="153"/>
      <c r="E24" s="152"/>
      <c r="F24" s="94"/>
    </row>
    <row r="25" spans="1:6" x14ac:dyDescent="0.35">
      <c r="A25" s="102"/>
      <c r="B25" s="196"/>
      <c r="C25" s="153"/>
      <c r="D25" s="153"/>
      <c r="E25" s="150"/>
      <c r="F25" s="94"/>
    </row>
    <row r="26" spans="1:6" x14ac:dyDescent="0.35">
      <c r="A26" s="102"/>
      <c r="B26" s="196"/>
      <c r="C26" s="153"/>
      <c r="D26" s="153"/>
      <c r="E26" s="150"/>
      <c r="F26" s="94"/>
    </row>
    <row r="27" spans="1:6" x14ac:dyDescent="0.35">
      <c r="A27" s="102"/>
      <c r="B27" s="196"/>
      <c r="C27" s="153"/>
      <c r="D27" s="153"/>
      <c r="E27" s="150"/>
      <c r="F27" s="94"/>
    </row>
    <row r="28" spans="1:6" x14ac:dyDescent="0.35">
      <c r="A28" s="102"/>
      <c r="B28" s="196"/>
      <c r="C28" s="153"/>
      <c r="D28" s="153"/>
      <c r="E28" s="150"/>
      <c r="F28" s="94"/>
    </row>
    <row r="29" spans="1:6" x14ac:dyDescent="0.35">
      <c r="A29" s="102"/>
      <c r="B29" s="196"/>
      <c r="C29" s="153"/>
      <c r="D29" s="153"/>
      <c r="E29" s="150"/>
      <c r="F29" s="94"/>
    </row>
    <row r="30" spans="1:6" x14ac:dyDescent="0.35">
      <c r="A30" s="102"/>
      <c r="B30" s="196"/>
      <c r="C30" s="153"/>
      <c r="D30" s="153"/>
      <c r="E30" s="150"/>
      <c r="F30" s="94"/>
    </row>
    <row r="31" spans="1:6" x14ac:dyDescent="0.35">
      <c r="A31" s="102"/>
      <c r="B31" s="196"/>
      <c r="C31" s="153"/>
      <c r="D31" s="153"/>
      <c r="E31" s="150"/>
      <c r="F31" s="94"/>
    </row>
    <row r="32" spans="1:6" x14ac:dyDescent="0.35">
      <c r="A32" s="102"/>
      <c r="B32" s="196"/>
      <c r="C32" s="153"/>
      <c r="D32" s="153"/>
      <c r="E32" s="150"/>
      <c r="F32" s="94"/>
    </row>
    <row r="33" spans="1:6" x14ac:dyDescent="0.35">
      <c r="A33" s="102"/>
      <c r="B33" s="196"/>
      <c r="C33" s="153"/>
      <c r="D33" s="153"/>
      <c r="E33" s="150"/>
      <c r="F33" s="94"/>
    </row>
    <row r="34" spans="1:6" x14ac:dyDescent="0.35">
      <c r="A34" s="102"/>
      <c r="B34" s="196"/>
      <c r="C34" s="153"/>
      <c r="D34" s="153"/>
      <c r="E34" s="150"/>
      <c r="F34" s="94"/>
    </row>
    <row r="35" spans="1:6" x14ac:dyDescent="0.35">
      <c r="A35" s="102"/>
      <c r="B35" s="196"/>
      <c r="C35" s="153"/>
      <c r="D35" s="153"/>
      <c r="E35" s="150"/>
      <c r="F35" s="94"/>
    </row>
    <row r="36" spans="1:6" x14ac:dyDescent="0.35">
      <c r="A36" s="102"/>
      <c r="B36" s="196"/>
      <c r="C36" s="153"/>
      <c r="D36" s="153"/>
      <c r="E36" s="150"/>
      <c r="F36" s="94"/>
    </row>
    <row r="37" spans="1:6" x14ac:dyDescent="0.35">
      <c r="A37" s="102"/>
      <c r="B37" s="196"/>
      <c r="C37" s="153"/>
      <c r="D37" s="153"/>
      <c r="E37" s="150"/>
      <c r="F37" s="94"/>
    </row>
    <row r="38" spans="1:6" x14ac:dyDescent="0.35">
      <c r="A38" s="90"/>
      <c r="B38" s="190" t="s">
        <v>76</v>
      </c>
      <c r="C38" s="161"/>
      <c r="D38" s="161"/>
      <c r="E38" s="161"/>
      <c r="F38" s="100">
        <f>SUM(F9:F37)</f>
        <v>0</v>
      </c>
    </row>
    <row r="39" spans="1:6" ht="15" thickBot="1" x14ac:dyDescent="0.4">
      <c r="A39" s="111"/>
      <c r="B39" s="97"/>
      <c r="C39" s="105"/>
      <c r="D39" s="105"/>
      <c r="E39" s="105"/>
      <c r="F39" s="99"/>
    </row>
    <row r="40" spans="1:6" ht="15" thickTop="1" x14ac:dyDescent="0.35"/>
  </sheetData>
  <sheetProtection password="CDB4" sheet="1" objects="1" scenarios="1"/>
  <mergeCells count="3">
    <mergeCell ref="A1:F1"/>
    <mergeCell ref="A3:F3"/>
    <mergeCell ref="A2:F2"/>
  </mergeCells>
  <pageMargins left="0.82677165354330695" right="0.47244094488188998" top="0.43307086614173201" bottom="0.74803149606299202" header="0.39370078740157499" footer="0.511811023622047"/>
  <pageSetup orientation="portrait" r:id="rId1"/>
  <headerFooter>
    <oddFooter>&amp;Rpage &amp;P of &amp;N</oddFooter>
  </headerFooter>
  <rowBreaks count="1" manualBreakCount="1">
    <brk id="39" max="16383" man="1"/>
  </rowBreaks>
  <colBreaks count="1" manualBreakCount="1">
    <brk id="6"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6"/>
  <sheetViews>
    <sheetView view="pageBreakPreview" zoomScale="60" workbookViewId="0">
      <selection activeCell="S13" sqref="S13"/>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77</v>
      </c>
      <c r="C5" s="253"/>
      <c r="D5" s="253"/>
      <c r="E5" s="253"/>
      <c r="F5" s="253"/>
      <c r="G5" s="253"/>
      <c r="H5" s="253"/>
      <c r="I5" s="1"/>
    </row>
    <row r="6" spans="1:9" ht="36" x14ac:dyDescent="0.8">
      <c r="A6" s="1"/>
      <c r="B6" s="253" t="s">
        <v>78</v>
      </c>
      <c r="C6" s="253"/>
      <c r="D6" s="253"/>
      <c r="E6" s="253"/>
      <c r="F6" s="253"/>
      <c r="G6" s="253"/>
      <c r="H6" s="253"/>
      <c r="I6" s="1"/>
    </row>
    <row r="7" spans="1:9" ht="36" x14ac:dyDescent="0.8">
      <c r="A7" s="1"/>
      <c r="B7" s="253" t="s">
        <v>79</v>
      </c>
      <c r="C7" s="253"/>
      <c r="D7" s="253"/>
      <c r="E7" s="253"/>
      <c r="F7" s="253"/>
      <c r="G7" s="253"/>
      <c r="H7" s="253"/>
      <c r="I7" s="1"/>
    </row>
    <row r="8" spans="1:9" ht="36" x14ac:dyDescent="0.8">
      <c r="A8" s="1"/>
      <c r="B8" s="254"/>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4">
    <mergeCell ref="B5:H5"/>
    <mergeCell ref="B8:H8"/>
    <mergeCell ref="B6:H6"/>
    <mergeCell ref="B7:H7"/>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77"/>
  <sheetViews>
    <sheetView view="pageBreakPreview" zoomScaleSheetLayoutView="100" workbookViewId="0">
      <selection activeCell="B153" sqref="B153"/>
    </sheetView>
  </sheetViews>
  <sheetFormatPr defaultColWidth="9.453125" defaultRowHeight="14.5" x14ac:dyDescent="0.35"/>
  <cols>
    <col min="1" max="1" width="5.90625" style="132" bestFit="1" customWidth="1"/>
    <col min="2" max="2" width="53.08984375" style="75" customWidth="1"/>
    <col min="3" max="3" width="5" style="83" bestFit="1" customWidth="1"/>
    <col min="4" max="4" width="5.453125" style="83" customWidth="1"/>
    <col min="5" max="5" width="13.54296875" style="83" customWidth="1"/>
    <col min="6" max="7" width="16.54296875" style="83" customWidth="1"/>
    <col min="8" max="16384" width="9.453125" style="75"/>
  </cols>
  <sheetData>
    <row r="1" spans="1:10" ht="39.65" customHeight="1" x14ac:dyDescent="0.35">
      <c r="A1" s="268" t="s">
        <v>53</v>
      </c>
      <c r="B1" s="268"/>
      <c r="C1" s="268"/>
      <c r="D1" s="268"/>
      <c r="E1" s="268"/>
      <c r="F1" s="268"/>
      <c r="G1" s="75"/>
    </row>
    <row r="2" spans="1:10" x14ac:dyDescent="0.35">
      <c r="A2" s="268" t="s">
        <v>80</v>
      </c>
      <c r="B2" s="268"/>
      <c r="C2" s="268"/>
      <c r="D2" s="268"/>
      <c r="E2" s="268"/>
      <c r="F2" s="268"/>
      <c r="G2" s="75"/>
    </row>
    <row r="3" spans="1:10" ht="6.75" customHeight="1" thickBot="1" x14ac:dyDescent="0.4">
      <c r="A3" s="265"/>
      <c r="B3" s="265"/>
      <c r="C3" s="265"/>
      <c r="D3" s="265"/>
      <c r="E3" s="265"/>
      <c r="F3" s="265"/>
      <c r="G3" s="133"/>
    </row>
    <row r="4" spans="1:10" ht="29.5" thickTop="1" x14ac:dyDescent="0.35">
      <c r="A4" s="123" t="s">
        <v>55</v>
      </c>
      <c r="B4" s="85" t="s">
        <v>56</v>
      </c>
      <c r="C4" s="85" t="s">
        <v>57</v>
      </c>
      <c r="D4" s="85" t="s">
        <v>58</v>
      </c>
      <c r="E4" s="85" t="s">
        <v>81</v>
      </c>
      <c r="F4" s="85" t="s">
        <v>82</v>
      </c>
      <c r="G4" s="86" t="s">
        <v>83</v>
      </c>
    </row>
    <row r="5" spans="1:10" ht="7.5" customHeight="1" x14ac:dyDescent="0.35">
      <c r="A5" s="124"/>
      <c r="B5" s="88"/>
      <c r="C5" s="88"/>
      <c r="D5" s="88"/>
      <c r="E5" s="88"/>
      <c r="F5" s="88"/>
      <c r="G5" s="89"/>
    </row>
    <row r="6" spans="1:10" x14ac:dyDescent="0.35">
      <c r="A6" s="125"/>
      <c r="B6" s="161"/>
      <c r="C6" s="161"/>
      <c r="D6" s="161"/>
      <c r="E6" s="161"/>
      <c r="F6" s="161"/>
      <c r="G6" s="91"/>
    </row>
    <row r="7" spans="1:10" x14ac:dyDescent="0.35">
      <c r="A7" s="126"/>
      <c r="B7" s="201" t="s">
        <v>84</v>
      </c>
      <c r="C7" s="148"/>
      <c r="D7" s="148"/>
      <c r="E7" s="143"/>
      <c r="F7" s="143"/>
      <c r="G7" s="92"/>
      <c r="H7" s="77"/>
      <c r="I7" s="76"/>
      <c r="J7" s="77"/>
    </row>
    <row r="8" spans="1:10" x14ac:dyDescent="0.35">
      <c r="A8" s="126"/>
      <c r="B8" s="190" t="s">
        <v>85</v>
      </c>
      <c r="C8" s="148"/>
      <c r="D8" s="148"/>
      <c r="E8" s="149"/>
      <c r="F8" s="143"/>
      <c r="G8" s="92"/>
      <c r="H8" s="77"/>
      <c r="I8" s="76"/>
      <c r="J8" s="77"/>
    </row>
    <row r="9" spans="1:10" x14ac:dyDescent="0.35">
      <c r="A9" s="126" t="s">
        <v>62</v>
      </c>
      <c r="B9" s="202" t="s">
        <v>86</v>
      </c>
      <c r="C9" s="148"/>
      <c r="D9" s="148"/>
      <c r="E9" s="149"/>
      <c r="F9" s="143"/>
      <c r="G9" s="92"/>
      <c r="H9" s="77"/>
      <c r="I9" s="76"/>
      <c r="J9" s="77"/>
    </row>
    <row r="10" spans="1:10" ht="29" x14ac:dyDescent="0.35">
      <c r="A10" s="126"/>
      <c r="B10" s="190" t="s">
        <v>87</v>
      </c>
      <c r="C10" s="148"/>
      <c r="D10" s="148"/>
      <c r="E10" s="149"/>
      <c r="F10" s="143"/>
      <c r="G10" s="92"/>
      <c r="H10" s="77"/>
      <c r="I10" s="76"/>
      <c r="J10" s="77"/>
    </row>
    <row r="11" spans="1:10" x14ac:dyDescent="0.35">
      <c r="A11" s="112"/>
      <c r="B11" s="203" t="s">
        <v>88</v>
      </c>
      <c r="C11" s="148"/>
      <c r="D11" s="148"/>
      <c r="E11" s="149"/>
      <c r="F11" s="150"/>
      <c r="G11" s="94"/>
      <c r="H11" s="77"/>
      <c r="I11" s="76"/>
      <c r="J11" s="77"/>
    </row>
    <row r="12" spans="1:10" ht="70.400000000000006" customHeight="1" x14ac:dyDescent="0.35">
      <c r="A12" s="93">
        <v>1.01</v>
      </c>
      <c r="B12" s="204" t="s">
        <v>89</v>
      </c>
      <c r="C12" s="151" t="s">
        <v>90</v>
      </c>
      <c r="D12" s="151">
        <v>25</v>
      </c>
      <c r="E12" s="152"/>
      <c r="F12" s="150">
        <f>E12*D12</f>
        <v>0</v>
      </c>
      <c r="G12" s="94"/>
    </row>
    <row r="13" spans="1:10" ht="37.4" customHeight="1" x14ac:dyDescent="0.35">
      <c r="A13" s="93">
        <v>1.02</v>
      </c>
      <c r="B13" s="204" t="s">
        <v>91</v>
      </c>
      <c r="C13" s="151" t="s">
        <v>90</v>
      </c>
      <c r="D13" s="151">
        <v>35</v>
      </c>
      <c r="E13" s="152"/>
      <c r="F13" s="150">
        <f t="shared" ref="F13:F22" si="0">E13*D13</f>
        <v>0</v>
      </c>
      <c r="G13" s="94"/>
    </row>
    <row r="14" spans="1:10" x14ac:dyDescent="0.35">
      <c r="A14" s="93">
        <v>1.03</v>
      </c>
      <c r="B14" s="204" t="s">
        <v>92</v>
      </c>
      <c r="C14" s="151" t="s">
        <v>90</v>
      </c>
      <c r="D14" s="151">
        <v>70</v>
      </c>
      <c r="E14" s="152"/>
      <c r="F14" s="150">
        <f t="shared" si="0"/>
        <v>0</v>
      </c>
      <c r="G14" s="94"/>
    </row>
    <row r="15" spans="1:10" ht="37.4" customHeight="1" x14ac:dyDescent="0.35">
      <c r="A15" s="93">
        <v>1.04</v>
      </c>
      <c r="B15" s="205" t="s">
        <v>93</v>
      </c>
      <c r="C15" s="151" t="s">
        <v>71</v>
      </c>
      <c r="D15" s="151">
        <v>43</v>
      </c>
      <c r="E15" s="152"/>
      <c r="F15" s="150">
        <f t="shared" si="0"/>
        <v>0</v>
      </c>
      <c r="G15" s="94"/>
    </row>
    <row r="16" spans="1:10" ht="29" x14ac:dyDescent="0.35">
      <c r="A16" s="93">
        <v>1.05</v>
      </c>
      <c r="B16" s="205" t="s">
        <v>94</v>
      </c>
      <c r="C16" s="151" t="s">
        <v>90</v>
      </c>
      <c r="D16" s="151">
        <f>D12+D13+D14-D17</f>
        <v>118</v>
      </c>
      <c r="E16" s="152"/>
      <c r="F16" s="150">
        <f t="shared" si="0"/>
        <v>0</v>
      </c>
      <c r="G16" s="94"/>
    </row>
    <row r="17" spans="1:7" ht="37.4" customHeight="1" x14ac:dyDescent="0.35">
      <c r="A17" s="93">
        <v>1.06</v>
      </c>
      <c r="B17" s="205" t="s">
        <v>95</v>
      </c>
      <c r="C17" s="151" t="s">
        <v>90</v>
      </c>
      <c r="D17" s="151">
        <v>12</v>
      </c>
      <c r="E17" s="152"/>
      <c r="F17" s="150">
        <f t="shared" si="0"/>
        <v>0</v>
      </c>
      <c r="G17" s="94"/>
    </row>
    <row r="18" spans="1:7" ht="22.4" customHeight="1" x14ac:dyDescent="0.35">
      <c r="A18" s="93">
        <v>1.07</v>
      </c>
      <c r="B18" s="205" t="s">
        <v>96</v>
      </c>
      <c r="C18" s="151" t="s">
        <v>97</v>
      </c>
      <c r="D18" s="151">
        <v>100</v>
      </c>
      <c r="E18" s="152"/>
      <c r="F18" s="150">
        <f t="shared" si="0"/>
        <v>0</v>
      </c>
      <c r="G18" s="94"/>
    </row>
    <row r="19" spans="1:7" ht="22.4" customHeight="1" x14ac:dyDescent="0.35">
      <c r="A19" s="93">
        <v>1.08</v>
      </c>
      <c r="B19" s="205" t="s">
        <v>98</v>
      </c>
      <c r="C19" s="151" t="s">
        <v>99</v>
      </c>
      <c r="D19" s="151">
        <v>60</v>
      </c>
      <c r="E19" s="152"/>
      <c r="F19" s="150">
        <f t="shared" si="0"/>
        <v>0</v>
      </c>
      <c r="G19" s="94"/>
    </row>
    <row r="20" spans="1:7" ht="22.4" customHeight="1" x14ac:dyDescent="0.35">
      <c r="A20" s="93">
        <v>1.0900000000000001</v>
      </c>
      <c r="B20" s="206" t="s">
        <v>100</v>
      </c>
      <c r="C20" s="148" t="s">
        <v>71</v>
      </c>
      <c r="D20" s="148">
        <v>1</v>
      </c>
      <c r="E20" s="149"/>
      <c r="F20" s="150">
        <f t="shared" si="0"/>
        <v>0</v>
      </c>
      <c r="G20" s="94"/>
    </row>
    <row r="21" spans="1:7" ht="22.4" customHeight="1" x14ac:dyDescent="0.35">
      <c r="A21" s="95">
        <v>1.1000000000000001</v>
      </c>
      <c r="B21" s="205" t="s">
        <v>101</v>
      </c>
      <c r="C21" s="148" t="s">
        <v>71</v>
      </c>
      <c r="D21" s="148">
        <v>1</v>
      </c>
      <c r="E21" s="149"/>
      <c r="F21" s="150">
        <f t="shared" si="0"/>
        <v>0</v>
      </c>
      <c r="G21" s="94"/>
    </row>
    <row r="22" spans="1:7" ht="22.4" customHeight="1" x14ac:dyDescent="0.35">
      <c r="A22" s="93">
        <v>1.1100000000000001</v>
      </c>
      <c r="B22" s="205" t="s">
        <v>102</v>
      </c>
      <c r="C22" s="153" t="s">
        <v>103</v>
      </c>
      <c r="D22" s="153">
        <v>3</v>
      </c>
      <c r="E22" s="152"/>
      <c r="F22" s="150">
        <f t="shared" si="0"/>
        <v>0</v>
      </c>
      <c r="G22" s="94"/>
    </row>
    <row r="23" spans="1:7" ht="29" x14ac:dyDescent="0.35">
      <c r="A23" s="93" t="s">
        <v>65</v>
      </c>
      <c r="B23" s="207" t="s">
        <v>104</v>
      </c>
      <c r="C23" s="153"/>
      <c r="D23" s="153"/>
      <c r="E23" s="152"/>
      <c r="F23" s="146"/>
      <c r="G23" s="96"/>
    </row>
    <row r="24" spans="1:7" ht="43.5" x14ac:dyDescent="0.35">
      <c r="A24" s="93">
        <v>1.1200000000000001</v>
      </c>
      <c r="B24" s="205" t="s">
        <v>105</v>
      </c>
      <c r="C24" s="153" t="s">
        <v>106</v>
      </c>
      <c r="D24" s="153">
        <v>1</v>
      </c>
      <c r="E24" s="152"/>
      <c r="F24" s="146" t="s">
        <v>107</v>
      </c>
      <c r="G24" s="94">
        <f>D24*E24</f>
        <v>0</v>
      </c>
    </row>
    <row r="25" spans="1:7" x14ac:dyDescent="0.35">
      <c r="A25" s="93"/>
      <c r="B25" s="205"/>
      <c r="C25" s="153"/>
      <c r="D25" s="153"/>
      <c r="E25" s="152"/>
      <c r="F25" s="146"/>
      <c r="G25" s="94"/>
    </row>
    <row r="26" spans="1:7" x14ac:dyDescent="0.35">
      <c r="A26" s="93"/>
      <c r="B26" s="205"/>
      <c r="C26" s="153"/>
      <c r="D26" s="153"/>
      <c r="E26" s="152"/>
      <c r="F26" s="146"/>
      <c r="G26" s="94"/>
    </row>
    <row r="27" spans="1:7" x14ac:dyDescent="0.35">
      <c r="A27" s="93"/>
      <c r="B27" s="205"/>
      <c r="C27" s="153"/>
      <c r="D27" s="153"/>
      <c r="E27" s="152"/>
      <c r="F27" s="146"/>
      <c r="G27" s="94"/>
    </row>
    <row r="28" spans="1:7" x14ac:dyDescent="0.35">
      <c r="A28" s="93"/>
      <c r="B28" s="205"/>
      <c r="C28" s="153"/>
      <c r="D28" s="153"/>
      <c r="E28" s="152"/>
      <c r="F28" s="146"/>
      <c r="G28" s="94"/>
    </row>
    <row r="29" spans="1:7" x14ac:dyDescent="0.35">
      <c r="A29" s="93"/>
      <c r="B29" s="205"/>
      <c r="C29" s="153"/>
      <c r="D29" s="153"/>
      <c r="E29" s="152"/>
      <c r="F29" s="146"/>
      <c r="G29" s="94"/>
    </row>
    <row r="30" spans="1:7" x14ac:dyDescent="0.35">
      <c r="A30" s="93"/>
      <c r="B30" s="205"/>
      <c r="C30" s="153"/>
      <c r="D30" s="153"/>
      <c r="E30" s="152"/>
      <c r="F30" s="146"/>
      <c r="G30" s="94"/>
    </row>
    <row r="31" spans="1:7" x14ac:dyDescent="0.35">
      <c r="A31" s="93"/>
      <c r="B31" s="205"/>
      <c r="C31" s="153"/>
      <c r="D31" s="153"/>
      <c r="E31" s="152"/>
      <c r="F31" s="146"/>
      <c r="G31" s="94"/>
    </row>
    <row r="32" spans="1:7" x14ac:dyDescent="0.35">
      <c r="A32" s="93"/>
      <c r="B32" s="205"/>
      <c r="C32" s="153"/>
      <c r="D32" s="153"/>
      <c r="E32" s="152"/>
      <c r="F32" s="146"/>
      <c r="G32" s="94"/>
    </row>
    <row r="33" spans="1:7" x14ac:dyDescent="0.35">
      <c r="A33" s="93"/>
      <c r="B33" s="205"/>
      <c r="C33" s="153"/>
      <c r="D33" s="153"/>
      <c r="E33" s="152"/>
      <c r="F33" s="146"/>
      <c r="G33" s="94"/>
    </row>
    <row r="34" spans="1:7" x14ac:dyDescent="0.35">
      <c r="A34" s="93"/>
      <c r="B34" s="205"/>
      <c r="C34" s="153"/>
      <c r="D34" s="153"/>
      <c r="E34" s="152"/>
      <c r="F34" s="146"/>
      <c r="G34" s="94"/>
    </row>
    <row r="35" spans="1:7" x14ac:dyDescent="0.35">
      <c r="A35" s="93"/>
      <c r="B35" s="205"/>
      <c r="C35" s="153"/>
      <c r="D35" s="153"/>
      <c r="E35" s="152"/>
      <c r="F35" s="146"/>
      <c r="G35" s="94"/>
    </row>
    <row r="36" spans="1:7" x14ac:dyDescent="0.35">
      <c r="A36" s="93"/>
      <c r="B36" s="205"/>
      <c r="C36" s="153"/>
      <c r="D36" s="153"/>
      <c r="E36" s="152"/>
      <c r="F36" s="146"/>
      <c r="G36" s="94"/>
    </row>
    <row r="37" spans="1:7" x14ac:dyDescent="0.35">
      <c r="A37" s="93"/>
      <c r="B37" s="205"/>
      <c r="C37" s="153"/>
      <c r="D37" s="153"/>
      <c r="E37" s="152"/>
      <c r="F37" s="146"/>
      <c r="G37" s="94"/>
    </row>
    <row r="38" spans="1:7" ht="22.4" customHeight="1" x14ac:dyDescent="0.35">
      <c r="A38" s="93"/>
      <c r="B38" s="205"/>
      <c r="C38" s="153"/>
      <c r="D38" s="153"/>
      <c r="E38" s="152"/>
      <c r="F38" s="146"/>
      <c r="G38" s="96"/>
    </row>
    <row r="39" spans="1:7" ht="22.4" customHeight="1" x14ac:dyDescent="0.35">
      <c r="A39" s="93"/>
      <c r="B39" s="205"/>
      <c r="C39" s="153"/>
      <c r="D39" s="153"/>
      <c r="E39" s="152"/>
      <c r="F39" s="146"/>
      <c r="G39" s="96"/>
    </row>
    <row r="40" spans="1:7" ht="15" thickBot="1" x14ac:dyDescent="0.4">
      <c r="A40" s="127"/>
      <c r="B40" s="97" t="s">
        <v>108</v>
      </c>
      <c r="C40" s="98"/>
      <c r="D40" s="98"/>
      <c r="E40" s="78"/>
      <c r="F40" s="154">
        <f>SUM(F8:F39)</f>
        <v>0</v>
      </c>
      <c r="G40" s="99">
        <f>SUM(G8:G39)</f>
        <v>0</v>
      </c>
    </row>
    <row r="41" spans="1:7" ht="22.4" customHeight="1" thickTop="1" x14ac:dyDescent="0.35">
      <c r="A41" s="93"/>
      <c r="B41" s="190"/>
      <c r="C41" s="155"/>
      <c r="D41" s="155"/>
      <c r="E41" s="156"/>
      <c r="F41" s="157"/>
      <c r="G41" s="100"/>
    </row>
    <row r="42" spans="1:7" x14ac:dyDescent="0.35">
      <c r="A42" s="93"/>
      <c r="B42" s="201" t="s">
        <v>109</v>
      </c>
      <c r="C42" s="151"/>
      <c r="D42" s="151"/>
      <c r="E42" s="152"/>
      <c r="F42" s="150"/>
      <c r="G42" s="94"/>
    </row>
    <row r="43" spans="1:7" ht="29" x14ac:dyDescent="0.35">
      <c r="A43" s="93"/>
      <c r="B43" s="208" t="s">
        <v>110</v>
      </c>
      <c r="C43" s="151"/>
      <c r="D43" s="151"/>
      <c r="E43" s="152"/>
      <c r="F43" s="150"/>
      <c r="G43" s="94"/>
    </row>
    <row r="44" spans="1:7" ht="22.4" customHeight="1" x14ac:dyDescent="0.35">
      <c r="A44" s="93"/>
      <c r="B44" s="205"/>
      <c r="C44" s="151"/>
      <c r="D44" s="151"/>
      <c r="E44" s="152"/>
      <c r="F44" s="150"/>
      <c r="G44" s="94"/>
    </row>
    <row r="45" spans="1:7" ht="22.4" customHeight="1" x14ac:dyDescent="0.35">
      <c r="A45" s="93">
        <v>2.0099999999999998</v>
      </c>
      <c r="B45" s="205" t="s">
        <v>111</v>
      </c>
      <c r="C45" s="151" t="s">
        <v>71</v>
      </c>
      <c r="D45" s="151">
        <v>1</v>
      </c>
      <c r="E45" s="152"/>
      <c r="F45" s="150">
        <f t="shared" ref="F45:F52" si="1">E45*D45</f>
        <v>0</v>
      </c>
      <c r="G45" s="94"/>
    </row>
    <row r="46" spans="1:7" ht="22.4" customHeight="1" x14ac:dyDescent="0.35">
      <c r="A46" s="93">
        <v>2.02</v>
      </c>
      <c r="B46" s="205" t="s">
        <v>112</v>
      </c>
      <c r="C46" s="151" t="s">
        <v>103</v>
      </c>
      <c r="D46" s="151">
        <v>3</v>
      </c>
      <c r="E46" s="152"/>
      <c r="F46" s="150">
        <f t="shared" si="1"/>
        <v>0</v>
      </c>
      <c r="G46" s="94"/>
    </row>
    <row r="47" spans="1:7" ht="22.4" customHeight="1" x14ac:dyDescent="0.35">
      <c r="A47" s="93">
        <v>2.0299999999999998</v>
      </c>
      <c r="B47" s="205" t="s">
        <v>113</v>
      </c>
      <c r="C47" s="151" t="s">
        <v>103</v>
      </c>
      <c r="D47" s="151">
        <v>1.5</v>
      </c>
      <c r="E47" s="152"/>
      <c r="F47" s="150">
        <f t="shared" si="1"/>
        <v>0</v>
      </c>
      <c r="G47" s="94"/>
    </row>
    <row r="48" spans="1:7" ht="30" customHeight="1" x14ac:dyDescent="0.35">
      <c r="A48" s="93">
        <v>2.04</v>
      </c>
      <c r="B48" s="205" t="s">
        <v>114</v>
      </c>
      <c r="C48" s="151" t="s">
        <v>103</v>
      </c>
      <c r="D48" s="151">
        <f>24+4</f>
        <v>28</v>
      </c>
      <c r="E48" s="152"/>
      <c r="F48" s="146" t="s">
        <v>107</v>
      </c>
      <c r="G48" s="94">
        <f t="shared" ref="G48:G49" si="2">D48*E48</f>
        <v>0</v>
      </c>
    </row>
    <row r="49" spans="1:7" ht="22.4" customHeight="1" x14ac:dyDescent="0.35">
      <c r="A49" s="93" t="s">
        <v>115</v>
      </c>
      <c r="B49" s="205" t="s">
        <v>116</v>
      </c>
      <c r="C49" s="151" t="s">
        <v>103</v>
      </c>
      <c r="D49" s="151">
        <v>6</v>
      </c>
      <c r="E49" s="152"/>
      <c r="F49" s="146" t="s">
        <v>107</v>
      </c>
      <c r="G49" s="94">
        <f t="shared" si="2"/>
        <v>0</v>
      </c>
    </row>
    <row r="50" spans="1:7" ht="22.4" customHeight="1" x14ac:dyDescent="0.35">
      <c r="A50" s="93" t="s">
        <v>117</v>
      </c>
      <c r="B50" s="205" t="s">
        <v>118</v>
      </c>
      <c r="C50" s="151" t="s">
        <v>71</v>
      </c>
      <c r="D50" s="151">
        <v>1</v>
      </c>
      <c r="E50" s="152"/>
      <c r="F50" s="150">
        <f t="shared" si="1"/>
        <v>0</v>
      </c>
      <c r="G50" s="94"/>
    </row>
    <row r="51" spans="1:7" ht="58" x14ac:dyDescent="0.35">
      <c r="A51" s="93">
        <v>2.0499999999999998</v>
      </c>
      <c r="B51" s="209" t="s">
        <v>119</v>
      </c>
      <c r="C51" s="151" t="s">
        <v>64</v>
      </c>
      <c r="D51" s="151">
        <v>1</v>
      </c>
      <c r="E51" s="152"/>
      <c r="F51" s="150">
        <f t="shared" si="1"/>
        <v>0</v>
      </c>
      <c r="G51" s="94"/>
    </row>
    <row r="52" spans="1:7" ht="22.4" customHeight="1" x14ac:dyDescent="0.35">
      <c r="A52" s="93">
        <v>2.06</v>
      </c>
      <c r="B52" s="205" t="s">
        <v>120</v>
      </c>
      <c r="C52" s="153" t="s">
        <v>71</v>
      </c>
      <c r="D52" s="153">
        <v>1</v>
      </c>
      <c r="E52" s="152"/>
      <c r="F52" s="150">
        <f t="shared" si="1"/>
        <v>0</v>
      </c>
      <c r="G52" s="94"/>
    </row>
    <row r="53" spans="1:7" ht="22.4" customHeight="1" x14ac:dyDescent="0.35">
      <c r="A53" s="93">
        <v>2.0699999999999998</v>
      </c>
      <c r="B53" s="205" t="s">
        <v>121</v>
      </c>
      <c r="C53" s="148" t="s">
        <v>103</v>
      </c>
      <c r="D53" s="148">
        <v>2</v>
      </c>
      <c r="E53" s="149"/>
      <c r="F53" s="146" t="s">
        <v>107</v>
      </c>
      <c r="G53" s="94">
        <f>D53*E53</f>
        <v>0</v>
      </c>
    </row>
    <row r="54" spans="1:7" x14ac:dyDescent="0.35">
      <c r="A54" s="93"/>
      <c r="B54" s="205"/>
      <c r="C54" s="148"/>
      <c r="D54" s="148"/>
      <c r="E54" s="149"/>
      <c r="F54" s="150"/>
      <c r="G54" s="94"/>
    </row>
    <row r="55" spans="1:7" x14ac:dyDescent="0.35">
      <c r="A55" s="93"/>
      <c r="B55" s="205"/>
      <c r="C55" s="148"/>
      <c r="D55" s="148"/>
      <c r="E55" s="149"/>
      <c r="F55" s="150"/>
      <c r="G55" s="94"/>
    </row>
    <row r="56" spans="1:7" x14ac:dyDescent="0.35">
      <c r="A56" s="93"/>
      <c r="B56" s="205"/>
      <c r="C56" s="148"/>
      <c r="D56" s="148"/>
      <c r="E56" s="149"/>
      <c r="F56" s="150"/>
      <c r="G56" s="94"/>
    </row>
    <row r="57" spans="1:7" x14ac:dyDescent="0.35">
      <c r="A57" s="93"/>
      <c r="B57" s="205"/>
      <c r="C57" s="148"/>
      <c r="D57" s="148"/>
      <c r="E57" s="149"/>
      <c r="F57" s="150"/>
      <c r="G57" s="94"/>
    </row>
    <row r="58" spans="1:7" x14ac:dyDescent="0.35">
      <c r="A58" s="93"/>
      <c r="B58" s="205"/>
      <c r="C58" s="148"/>
      <c r="D58" s="148"/>
      <c r="E58" s="149"/>
      <c r="F58" s="150"/>
      <c r="G58" s="94"/>
    </row>
    <row r="59" spans="1:7" x14ac:dyDescent="0.35">
      <c r="A59" s="93"/>
      <c r="B59" s="205"/>
      <c r="C59" s="148"/>
      <c r="D59" s="148"/>
      <c r="E59" s="149"/>
      <c r="F59" s="150"/>
      <c r="G59" s="94"/>
    </row>
    <row r="60" spans="1:7" x14ac:dyDescent="0.35">
      <c r="A60" s="93"/>
      <c r="B60" s="205"/>
      <c r="C60" s="148"/>
      <c r="D60" s="148"/>
      <c r="E60" s="149"/>
      <c r="F60" s="150"/>
      <c r="G60" s="94"/>
    </row>
    <row r="61" spans="1:7" x14ac:dyDescent="0.35">
      <c r="A61" s="93"/>
      <c r="B61" s="205"/>
      <c r="C61" s="148"/>
      <c r="D61" s="148"/>
      <c r="E61" s="149"/>
      <c r="F61" s="150"/>
      <c r="G61" s="94"/>
    </row>
    <row r="62" spans="1:7" x14ac:dyDescent="0.35">
      <c r="A62" s="93"/>
      <c r="B62" s="205"/>
      <c r="C62" s="148"/>
      <c r="D62" s="148"/>
      <c r="E62" s="149"/>
      <c r="F62" s="150"/>
      <c r="G62" s="94"/>
    </row>
    <row r="63" spans="1:7" x14ac:dyDescent="0.35">
      <c r="A63" s="93"/>
      <c r="B63" s="205"/>
      <c r="C63" s="148"/>
      <c r="D63" s="148"/>
      <c r="E63" s="149"/>
      <c r="F63" s="150"/>
      <c r="G63" s="94"/>
    </row>
    <row r="64" spans="1:7" x14ac:dyDescent="0.35">
      <c r="A64" s="93"/>
      <c r="B64" s="205"/>
      <c r="C64" s="148"/>
      <c r="D64" s="148"/>
      <c r="E64" s="149"/>
      <c r="F64" s="150"/>
      <c r="G64" s="94"/>
    </row>
    <row r="65" spans="1:7" x14ac:dyDescent="0.35">
      <c r="A65" s="93"/>
      <c r="B65" s="205"/>
      <c r="C65" s="148"/>
      <c r="D65" s="148"/>
      <c r="E65" s="149"/>
      <c r="F65" s="150"/>
      <c r="G65" s="94"/>
    </row>
    <row r="66" spans="1:7" x14ac:dyDescent="0.35">
      <c r="A66" s="93"/>
      <c r="B66" s="205"/>
      <c r="C66" s="148"/>
      <c r="D66" s="148"/>
      <c r="E66" s="149"/>
      <c r="F66" s="150"/>
      <c r="G66" s="94"/>
    </row>
    <row r="67" spans="1:7" x14ac:dyDescent="0.35">
      <c r="A67" s="93"/>
      <c r="B67" s="205"/>
      <c r="C67" s="148"/>
      <c r="D67" s="148"/>
      <c r="E67" s="149"/>
      <c r="F67" s="150"/>
      <c r="G67" s="94"/>
    </row>
    <row r="68" spans="1:7" x14ac:dyDescent="0.35">
      <c r="A68" s="93"/>
      <c r="B68" s="205"/>
      <c r="C68" s="148"/>
      <c r="D68" s="148"/>
      <c r="E68" s="149"/>
      <c r="F68" s="150"/>
      <c r="G68" s="94"/>
    </row>
    <row r="69" spans="1:7" x14ac:dyDescent="0.35">
      <c r="A69" s="93"/>
      <c r="B69" s="205"/>
      <c r="C69" s="148"/>
      <c r="D69" s="148"/>
      <c r="E69" s="149"/>
      <c r="F69" s="150"/>
      <c r="G69" s="94"/>
    </row>
    <row r="70" spans="1:7" x14ac:dyDescent="0.35">
      <c r="A70" s="93"/>
      <c r="B70" s="205"/>
      <c r="C70" s="148"/>
      <c r="D70" s="148"/>
      <c r="E70" s="149"/>
      <c r="F70" s="150"/>
      <c r="G70" s="94"/>
    </row>
    <row r="71" spans="1:7" x14ac:dyDescent="0.35">
      <c r="A71" s="93"/>
      <c r="B71" s="205"/>
      <c r="C71" s="148"/>
      <c r="D71" s="148"/>
      <c r="E71" s="149"/>
      <c r="F71" s="150"/>
      <c r="G71" s="94"/>
    </row>
    <row r="72" spans="1:7" x14ac:dyDescent="0.35">
      <c r="A72" s="93"/>
      <c r="B72" s="205"/>
      <c r="C72" s="148"/>
      <c r="D72" s="148"/>
      <c r="E72" s="149"/>
      <c r="F72" s="150"/>
      <c r="G72" s="94"/>
    </row>
    <row r="73" spans="1:7" x14ac:dyDescent="0.35">
      <c r="A73" s="93"/>
      <c r="B73" s="205"/>
      <c r="C73" s="148"/>
      <c r="D73" s="148"/>
      <c r="E73" s="149"/>
      <c r="F73" s="150"/>
      <c r="G73" s="94"/>
    </row>
    <row r="74" spans="1:7" x14ac:dyDescent="0.35">
      <c r="A74" s="93"/>
      <c r="B74" s="205"/>
      <c r="C74" s="148"/>
      <c r="D74" s="148"/>
      <c r="E74" s="149"/>
      <c r="F74" s="150"/>
      <c r="G74" s="94"/>
    </row>
    <row r="75" spans="1:7" x14ac:dyDescent="0.35">
      <c r="A75" s="93"/>
      <c r="B75" s="205"/>
      <c r="C75" s="148"/>
      <c r="D75" s="148"/>
      <c r="E75" s="149"/>
      <c r="F75" s="150"/>
      <c r="G75" s="94"/>
    </row>
    <row r="76" spans="1:7" x14ac:dyDescent="0.35">
      <c r="A76" s="93"/>
      <c r="B76" s="205"/>
      <c r="C76" s="148"/>
      <c r="D76" s="148"/>
      <c r="E76" s="149"/>
      <c r="F76" s="150"/>
      <c r="G76" s="94"/>
    </row>
    <row r="77" spans="1:7" x14ac:dyDescent="0.35">
      <c r="A77" s="93"/>
      <c r="B77" s="205"/>
      <c r="C77" s="148"/>
      <c r="D77" s="148"/>
      <c r="E77" s="149"/>
      <c r="F77" s="150"/>
      <c r="G77" s="94"/>
    </row>
    <row r="78" spans="1:7" x14ac:dyDescent="0.35">
      <c r="A78" s="93"/>
      <c r="B78" s="205"/>
      <c r="C78" s="148"/>
      <c r="D78" s="148"/>
      <c r="E78" s="149"/>
      <c r="F78" s="150"/>
      <c r="G78" s="94"/>
    </row>
    <row r="79" spans="1:7" x14ac:dyDescent="0.35">
      <c r="A79" s="93"/>
      <c r="B79" s="205"/>
      <c r="C79" s="148"/>
      <c r="D79" s="148"/>
      <c r="E79" s="149"/>
      <c r="F79" s="150"/>
      <c r="G79" s="94"/>
    </row>
    <row r="80" spans="1:7" x14ac:dyDescent="0.35">
      <c r="A80" s="93"/>
      <c r="B80" s="205"/>
      <c r="C80" s="148"/>
      <c r="D80" s="148"/>
      <c r="E80" s="149"/>
      <c r="F80" s="150"/>
      <c r="G80" s="94"/>
    </row>
    <row r="81" spans="1:7" x14ac:dyDescent="0.35">
      <c r="A81" s="93"/>
      <c r="B81" s="205"/>
      <c r="C81" s="148"/>
      <c r="D81" s="148"/>
      <c r="E81" s="149"/>
      <c r="F81" s="150"/>
      <c r="G81" s="94"/>
    </row>
    <row r="82" spans="1:7" x14ac:dyDescent="0.35">
      <c r="A82" s="93"/>
      <c r="B82" s="205"/>
      <c r="C82" s="148"/>
      <c r="D82" s="148"/>
      <c r="E82" s="149"/>
      <c r="F82" s="150"/>
      <c r="G82" s="94"/>
    </row>
    <row r="83" spans="1:7" x14ac:dyDescent="0.35">
      <c r="A83" s="93"/>
      <c r="B83" s="205"/>
      <c r="C83" s="148"/>
      <c r="D83" s="148"/>
      <c r="E83" s="149"/>
      <c r="F83" s="150"/>
      <c r="G83" s="94"/>
    </row>
    <row r="84" spans="1:7" x14ac:dyDescent="0.35">
      <c r="A84" s="93"/>
      <c r="B84" s="205"/>
      <c r="C84" s="148"/>
      <c r="D84" s="148"/>
      <c r="E84" s="149"/>
      <c r="F84" s="150"/>
      <c r="G84" s="94"/>
    </row>
    <row r="85" spans="1:7" x14ac:dyDescent="0.35">
      <c r="A85" s="93"/>
      <c r="B85" s="205"/>
      <c r="C85" s="148"/>
      <c r="D85" s="148"/>
      <c r="E85" s="149"/>
      <c r="F85" s="150"/>
      <c r="G85" s="94"/>
    </row>
    <row r="86" spans="1:7" x14ac:dyDescent="0.35">
      <c r="A86" s="210"/>
      <c r="B86" s="158" t="s">
        <v>122</v>
      </c>
      <c r="C86" s="158"/>
      <c r="D86" s="158"/>
      <c r="E86" s="159"/>
      <c r="F86" s="157">
        <f>SUM(F43:F85)</f>
        <v>0</v>
      </c>
      <c r="G86" s="100">
        <f>SUM(G43:G85)</f>
        <v>0</v>
      </c>
    </row>
    <row r="87" spans="1:7" ht="15" thickBot="1" x14ac:dyDescent="0.4">
      <c r="A87" s="128"/>
      <c r="B87" s="101"/>
      <c r="C87" s="101"/>
      <c r="D87" s="101"/>
      <c r="E87" s="79"/>
      <c r="F87" s="154"/>
      <c r="G87" s="99"/>
    </row>
    <row r="88" spans="1:7" ht="15" thickTop="1" x14ac:dyDescent="0.35">
      <c r="A88" s="104"/>
      <c r="B88" s="147"/>
      <c r="C88" s="147"/>
      <c r="D88" s="147"/>
      <c r="E88" s="160"/>
      <c r="F88" s="157"/>
      <c r="G88" s="100"/>
    </row>
    <row r="89" spans="1:7" x14ac:dyDescent="0.35">
      <c r="A89" s="125"/>
      <c r="B89" s="201" t="s">
        <v>123</v>
      </c>
      <c r="C89" s="161"/>
      <c r="D89" s="161"/>
      <c r="E89" s="162"/>
      <c r="F89" s="161"/>
      <c r="G89" s="91"/>
    </row>
    <row r="90" spans="1:7" ht="29" x14ac:dyDescent="0.35">
      <c r="A90" s="125"/>
      <c r="B90" s="201" t="s">
        <v>124</v>
      </c>
      <c r="C90" s="161"/>
      <c r="D90" s="161"/>
      <c r="E90" s="162"/>
      <c r="F90" s="161"/>
      <c r="G90" s="91"/>
    </row>
    <row r="91" spans="1:7" s="80" customFormat="1" x14ac:dyDescent="0.25">
      <c r="A91" s="103">
        <v>3.01</v>
      </c>
      <c r="B91" s="194" t="s">
        <v>125</v>
      </c>
      <c r="C91" s="148" t="s">
        <v>55</v>
      </c>
      <c r="D91" s="148">
        <v>1</v>
      </c>
      <c r="E91" s="149"/>
      <c r="F91" s="143">
        <f t="shared" ref="F91:F92" si="3">E91*D91</f>
        <v>0</v>
      </c>
      <c r="G91" s="92"/>
    </row>
    <row r="92" spans="1:7" s="80" customFormat="1" ht="29" x14ac:dyDescent="0.25">
      <c r="A92" s="104">
        <v>3.02</v>
      </c>
      <c r="B92" s="194" t="s">
        <v>126</v>
      </c>
      <c r="C92" s="148" t="s">
        <v>127</v>
      </c>
      <c r="D92" s="148">
        <v>1</v>
      </c>
      <c r="E92" s="149"/>
      <c r="F92" s="143">
        <f t="shared" si="3"/>
        <v>0</v>
      </c>
      <c r="G92" s="92"/>
    </row>
    <row r="93" spans="1:7" s="80" customFormat="1" ht="29" x14ac:dyDescent="0.25">
      <c r="A93" s="103">
        <v>3.03</v>
      </c>
      <c r="B93" s="194" t="s">
        <v>128</v>
      </c>
      <c r="C93" s="148" t="s">
        <v>127</v>
      </c>
      <c r="D93" s="148">
        <v>1</v>
      </c>
      <c r="E93" s="149"/>
      <c r="F93" s="143">
        <f>E93*D93</f>
        <v>0</v>
      </c>
      <c r="G93" s="92"/>
    </row>
    <row r="94" spans="1:7" s="80" customFormat="1" ht="29" x14ac:dyDescent="0.25">
      <c r="A94" s="104">
        <v>3.04</v>
      </c>
      <c r="B94" s="194" t="s">
        <v>129</v>
      </c>
      <c r="C94" s="148" t="s">
        <v>127</v>
      </c>
      <c r="D94" s="148">
        <v>1</v>
      </c>
      <c r="E94" s="149"/>
      <c r="F94" s="143">
        <f>E94*D94</f>
        <v>0</v>
      </c>
      <c r="G94" s="92"/>
    </row>
    <row r="95" spans="1:7" s="80" customFormat="1" ht="87" x14ac:dyDescent="0.25">
      <c r="A95" s="103">
        <v>3.05</v>
      </c>
      <c r="B95" s="194" t="s">
        <v>130</v>
      </c>
      <c r="C95" s="148" t="s">
        <v>127</v>
      </c>
      <c r="D95" s="148">
        <v>1</v>
      </c>
      <c r="E95" s="149"/>
      <c r="F95" s="143">
        <f>E95*D95</f>
        <v>0</v>
      </c>
      <c r="G95" s="92"/>
    </row>
    <row r="96" spans="1:7" s="80" customFormat="1" ht="29" x14ac:dyDescent="0.25">
      <c r="A96" s="104">
        <v>3.06</v>
      </c>
      <c r="B96" s="194" t="s">
        <v>131</v>
      </c>
      <c r="C96" s="148" t="s">
        <v>127</v>
      </c>
      <c r="D96" s="148">
        <v>1</v>
      </c>
      <c r="E96" s="149"/>
      <c r="F96" s="143">
        <f t="shared" ref="F96:F98" si="4">E96*D96</f>
        <v>0</v>
      </c>
      <c r="G96" s="92"/>
    </row>
    <row r="97" spans="1:8" s="80" customFormat="1" ht="29" x14ac:dyDescent="0.25">
      <c r="A97" s="103">
        <v>3.07</v>
      </c>
      <c r="B97" s="194" t="s">
        <v>132</v>
      </c>
      <c r="C97" s="148" t="s">
        <v>127</v>
      </c>
      <c r="D97" s="148">
        <v>1</v>
      </c>
      <c r="E97" s="149"/>
      <c r="F97" s="143">
        <f t="shared" si="4"/>
        <v>0</v>
      </c>
      <c r="G97" s="92"/>
    </row>
    <row r="98" spans="1:8" s="80" customFormat="1" ht="101.5" x14ac:dyDescent="0.25">
      <c r="A98" s="104">
        <v>3.08</v>
      </c>
      <c r="B98" s="211" t="s">
        <v>133</v>
      </c>
      <c r="C98" s="163" t="s">
        <v>90</v>
      </c>
      <c r="D98" s="164">
        <v>45</v>
      </c>
      <c r="E98" s="149"/>
      <c r="F98" s="143">
        <f t="shared" si="4"/>
        <v>0</v>
      </c>
      <c r="G98" s="92"/>
    </row>
    <row r="99" spans="1:8" s="136" customFormat="1" ht="24.9" customHeight="1" x14ac:dyDescent="0.25">
      <c r="A99" s="212"/>
      <c r="B99" s="213" t="s">
        <v>134</v>
      </c>
      <c r="C99" s="165"/>
      <c r="D99" s="166"/>
      <c r="E99" s="167"/>
      <c r="F99" s="144"/>
      <c r="G99" s="168"/>
      <c r="H99" s="137"/>
    </row>
    <row r="100" spans="1:8" s="139" customFormat="1" ht="21" customHeight="1" x14ac:dyDescent="0.25">
      <c r="A100" s="214"/>
      <c r="B100" s="215" t="s">
        <v>135</v>
      </c>
      <c r="C100" s="169"/>
      <c r="D100" s="170"/>
      <c r="E100" s="171"/>
      <c r="F100" s="145"/>
      <c r="G100" s="172"/>
      <c r="H100" s="138"/>
    </row>
    <row r="101" spans="1:8" s="140" customFormat="1" ht="24.75" customHeight="1" x14ac:dyDescent="0.25">
      <c r="A101" s="214"/>
      <c r="B101" s="215" t="s">
        <v>136</v>
      </c>
      <c r="C101" s="169"/>
      <c r="D101" s="170"/>
      <c r="E101" s="171"/>
      <c r="F101" s="145"/>
      <c r="G101" s="173"/>
      <c r="H101" s="137"/>
    </row>
    <row r="102" spans="1:8" s="140" customFormat="1" ht="37.5" customHeight="1" x14ac:dyDescent="0.25">
      <c r="A102" s="214">
        <v>3.09</v>
      </c>
      <c r="B102" s="216" t="s">
        <v>137</v>
      </c>
      <c r="C102" s="148" t="s">
        <v>127</v>
      </c>
      <c r="D102" s="174">
        <v>1</v>
      </c>
      <c r="E102" s="175"/>
      <c r="F102" s="146" t="s">
        <v>107</v>
      </c>
      <c r="G102" s="94">
        <f t="shared" ref="G102:G121" si="5">D102*E102</f>
        <v>0</v>
      </c>
      <c r="H102" s="137"/>
    </row>
    <row r="103" spans="1:8" s="140" customFormat="1" ht="33.75" customHeight="1" x14ac:dyDescent="0.25">
      <c r="A103" s="214">
        <v>3.1</v>
      </c>
      <c r="B103" s="217" t="s">
        <v>138</v>
      </c>
      <c r="C103" s="148" t="s">
        <v>127</v>
      </c>
      <c r="D103" s="174">
        <v>8</v>
      </c>
      <c r="E103" s="175"/>
      <c r="F103" s="146" t="s">
        <v>107</v>
      </c>
      <c r="G103" s="94">
        <f t="shared" si="5"/>
        <v>0</v>
      </c>
      <c r="H103" s="137"/>
    </row>
    <row r="104" spans="1:8" s="141" customFormat="1" ht="36.75" customHeight="1" x14ac:dyDescent="0.25">
      <c r="A104" s="214">
        <v>3.11</v>
      </c>
      <c r="B104" s="218" t="s">
        <v>139</v>
      </c>
      <c r="C104" s="148" t="s">
        <v>127</v>
      </c>
      <c r="D104" s="176">
        <v>1</v>
      </c>
      <c r="E104" s="177"/>
      <c r="F104" s="146" t="s">
        <v>107</v>
      </c>
      <c r="G104" s="94">
        <f t="shared" si="5"/>
        <v>0</v>
      </c>
      <c r="H104" s="142"/>
    </row>
    <row r="105" spans="1:8" s="141" customFormat="1" ht="27" customHeight="1" x14ac:dyDescent="0.25">
      <c r="A105" s="214">
        <v>3.12</v>
      </c>
      <c r="B105" s="218" t="s">
        <v>140</v>
      </c>
      <c r="C105" s="148" t="s">
        <v>127</v>
      </c>
      <c r="D105" s="176">
        <v>1</v>
      </c>
      <c r="E105" s="177"/>
      <c r="F105" s="146" t="s">
        <v>107</v>
      </c>
      <c r="G105" s="94">
        <f t="shared" si="5"/>
        <v>0</v>
      </c>
      <c r="H105" s="142"/>
    </row>
    <row r="106" spans="1:8" s="141" customFormat="1" ht="19.649999999999999" customHeight="1" x14ac:dyDescent="0.25">
      <c r="A106" s="214">
        <v>3.13</v>
      </c>
      <c r="B106" s="218" t="s">
        <v>141</v>
      </c>
      <c r="C106" s="148" t="s">
        <v>127</v>
      </c>
      <c r="D106" s="176">
        <v>2</v>
      </c>
      <c r="E106" s="177"/>
      <c r="F106" s="146" t="s">
        <v>107</v>
      </c>
      <c r="G106" s="94">
        <f t="shared" si="5"/>
        <v>0</v>
      </c>
      <c r="H106" s="142"/>
    </row>
    <row r="107" spans="1:8" s="141" customFormat="1" ht="19.649999999999999" customHeight="1" x14ac:dyDescent="0.25">
      <c r="A107" s="214">
        <v>3.14</v>
      </c>
      <c r="B107" s="218" t="s">
        <v>142</v>
      </c>
      <c r="C107" s="148" t="s">
        <v>127</v>
      </c>
      <c r="D107" s="176">
        <v>1</v>
      </c>
      <c r="E107" s="177"/>
      <c r="F107" s="146" t="s">
        <v>107</v>
      </c>
      <c r="G107" s="94">
        <f t="shared" si="5"/>
        <v>0</v>
      </c>
      <c r="H107" s="142"/>
    </row>
    <row r="108" spans="1:8" s="140" customFormat="1" ht="17.399999999999999" customHeight="1" x14ac:dyDescent="0.25">
      <c r="A108" s="214">
        <v>3.15</v>
      </c>
      <c r="B108" s="217" t="s">
        <v>143</v>
      </c>
      <c r="C108" s="148" t="s">
        <v>55</v>
      </c>
      <c r="D108" s="174">
        <v>1</v>
      </c>
      <c r="E108" s="175"/>
      <c r="F108" s="146" t="s">
        <v>107</v>
      </c>
      <c r="G108" s="94">
        <f t="shared" si="5"/>
        <v>0</v>
      </c>
      <c r="H108" s="137"/>
    </row>
    <row r="109" spans="1:8" s="140" customFormat="1" ht="43.5" x14ac:dyDescent="0.25">
      <c r="A109" s="214">
        <v>3.16</v>
      </c>
      <c r="B109" s="217" t="s">
        <v>144</v>
      </c>
      <c r="C109" s="148" t="s">
        <v>55</v>
      </c>
      <c r="D109" s="174">
        <v>1</v>
      </c>
      <c r="E109" s="175"/>
      <c r="F109" s="146" t="s">
        <v>107</v>
      </c>
      <c r="G109" s="94">
        <f t="shared" si="5"/>
        <v>0</v>
      </c>
      <c r="H109" s="137"/>
    </row>
    <row r="110" spans="1:8" s="140" customFormat="1" ht="43.5" x14ac:dyDescent="0.25">
      <c r="A110" s="214">
        <v>3.17</v>
      </c>
      <c r="B110" s="217" t="s">
        <v>145</v>
      </c>
      <c r="C110" s="148" t="s">
        <v>127</v>
      </c>
      <c r="D110" s="174">
        <v>2</v>
      </c>
      <c r="E110" s="175"/>
      <c r="F110" s="146" t="s">
        <v>107</v>
      </c>
      <c r="G110" s="94">
        <f t="shared" si="5"/>
        <v>0</v>
      </c>
      <c r="H110" s="137"/>
    </row>
    <row r="111" spans="1:8" s="140" customFormat="1" ht="20.25" customHeight="1" x14ac:dyDescent="0.25">
      <c r="A111" s="214">
        <v>3.18</v>
      </c>
      <c r="B111" s="217" t="s">
        <v>146</v>
      </c>
      <c r="C111" s="148" t="s">
        <v>55</v>
      </c>
      <c r="D111" s="174">
        <v>2</v>
      </c>
      <c r="E111" s="175"/>
      <c r="F111" s="146" t="s">
        <v>107</v>
      </c>
      <c r="G111" s="94">
        <f t="shared" si="5"/>
        <v>0</v>
      </c>
      <c r="H111" s="137"/>
    </row>
    <row r="112" spans="1:8" x14ac:dyDescent="0.35">
      <c r="A112" s="210"/>
      <c r="B112" s="158" t="s">
        <v>147</v>
      </c>
      <c r="C112" s="158"/>
      <c r="D112" s="158"/>
      <c r="E112" s="159"/>
      <c r="F112" s="157">
        <f>SUM(F90:F111)</f>
        <v>0</v>
      </c>
      <c r="G112" s="100">
        <f>SUM(G91:G111)</f>
        <v>0</v>
      </c>
    </row>
    <row r="113" spans="1:8" ht="15" thickBot="1" x14ac:dyDescent="0.4">
      <c r="A113" s="128"/>
      <c r="B113" s="101"/>
      <c r="C113" s="101"/>
      <c r="D113" s="101"/>
      <c r="E113" s="79"/>
      <c r="F113" s="154"/>
      <c r="G113" s="99"/>
    </row>
    <row r="114" spans="1:8" ht="15" thickTop="1" x14ac:dyDescent="0.35">
      <c r="A114" s="104"/>
      <c r="B114" s="147"/>
      <c r="C114" s="147"/>
      <c r="D114" s="147"/>
      <c r="E114" s="160"/>
      <c r="F114" s="157"/>
      <c r="G114" s="100"/>
    </row>
    <row r="115" spans="1:8" s="140" customFormat="1" ht="21.75" customHeight="1" x14ac:dyDescent="0.25">
      <c r="A115" s="219"/>
      <c r="B115" s="220" t="s">
        <v>148</v>
      </c>
      <c r="C115" s="178"/>
      <c r="D115" s="179"/>
      <c r="E115" s="180"/>
      <c r="F115" s="146"/>
      <c r="G115" s="94"/>
      <c r="H115" s="137"/>
    </row>
    <row r="116" spans="1:8" s="140" customFormat="1" ht="42.75" customHeight="1" x14ac:dyDescent="0.25">
      <c r="A116" s="221" t="s">
        <v>149</v>
      </c>
      <c r="B116" s="222" t="s">
        <v>150</v>
      </c>
      <c r="C116" s="148" t="s">
        <v>127</v>
      </c>
      <c r="D116" s="181">
        <v>1</v>
      </c>
      <c r="E116" s="182"/>
      <c r="F116" s="146" t="s">
        <v>107</v>
      </c>
      <c r="G116" s="94">
        <f t="shared" si="5"/>
        <v>0</v>
      </c>
      <c r="H116" s="137"/>
    </row>
    <row r="117" spans="1:8" s="140" customFormat="1" x14ac:dyDescent="0.25">
      <c r="A117" s="219"/>
      <c r="B117" s="220" t="s">
        <v>151</v>
      </c>
      <c r="C117" s="178"/>
      <c r="D117" s="183"/>
      <c r="E117" s="180"/>
      <c r="F117" s="146"/>
      <c r="G117" s="94">
        <f t="shared" si="5"/>
        <v>0</v>
      </c>
      <c r="H117" s="137"/>
    </row>
    <row r="118" spans="1:8" s="140" customFormat="1" ht="45.75" customHeight="1" x14ac:dyDescent="0.25">
      <c r="A118" s="221" t="s">
        <v>152</v>
      </c>
      <c r="B118" s="223" t="s">
        <v>153</v>
      </c>
      <c r="C118" s="148" t="s">
        <v>55</v>
      </c>
      <c r="D118" s="179">
        <v>1</v>
      </c>
      <c r="E118" s="180"/>
      <c r="F118" s="146" t="s">
        <v>107</v>
      </c>
      <c r="G118" s="94">
        <f t="shared" si="5"/>
        <v>0</v>
      </c>
      <c r="H118" s="137"/>
    </row>
    <row r="119" spans="1:8" s="140" customFormat="1" ht="21.75" customHeight="1" x14ac:dyDescent="0.25">
      <c r="A119" s="221"/>
      <c r="B119" s="220" t="s">
        <v>154</v>
      </c>
      <c r="C119" s="178"/>
      <c r="D119" s="179"/>
      <c r="E119" s="180"/>
      <c r="F119" s="146" t="s">
        <v>107</v>
      </c>
      <c r="G119" s="94">
        <f t="shared" si="5"/>
        <v>0</v>
      </c>
      <c r="H119" s="137"/>
    </row>
    <row r="120" spans="1:8" s="140" customFormat="1" ht="35.25" customHeight="1" x14ac:dyDescent="0.25">
      <c r="A120" s="221" t="s">
        <v>155</v>
      </c>
      <c r="B120" s="224" t="s">
        <v>156</v>
      </c>
      <c r="C120" s="184" t="s">
        <v>90</v>
      </c>
      <c r="D120" s="185">
        <v>207</v>
      </c>
      <c r="E120" s="186"/>
      <c r="F120" s="146" t="s">
        <v>107</v>
      </c>
      <c r="G120" s="94">
        <f t="shared" si="5"/>
        <v>0</v>
      </c>
      <c r="H120" s="137"/>
    </row>
    <row r="121" spans="1:8" s="140" customFormat="1" ht="32.25" customHeight="1" x14ac:dyDescent="0.25">
      <c r="A121" s="221" t="s">
        <v>157</v>
      </c>
      <c r="B121" s="224" t="s">
        <v>158</v>
      </c>
      <c r="C121" s="184" t="s">
        <v>90</v>
      </c>
      <c r="D121" s="185">
        <v>60</v>
      </c>
      <c r="E121" s="186"/>
      <c r="F121" s="146" t="s">
        <v>107</v>
      </c>
      <c r="G121" s="94">
        <f t="shared" si="5"/>
        <v>0</v>
      </c>
      <c r="H121" s="137"/>
    </row>
    <row r="122" spans="1:8" s="80" customFormat="1" ht="43.5" x14ac:dyDescent="0.25">
      <c r="A122" s="221" t="s">
        <v>159</v>
      </c>
      <c r="B122" s="194" t="s">
        <v>160</v>
      </c>
      <c r="C122" s="148" t="s">
        <v>127</v>
      </c>
      <c r="D122" s="148">
        <v>1</v>
      </c>
      <c r="E122" s="149"/>
      <c r="F122" s="143">
        <f>E122*D122</f>
        <v>0</v>
      </c>
      <c r="G122" s="92"/>
    </row>
    <row r="123" spans="1:8" s="80" customFormat="1" ht="29" x14ac:dyDescent="0.25">
      <c r="A123" s="221" t="s">
        <v>161</v>
      </c>
      <c r="B123" s="194" t="s">
        <v>162</v>
      </c>
      <c r="C123" s="148" t="s">
        <v>55</v>
      </c>
      <c r="D123" s="148">
        <v>1</v>
      </c>
      <c r="E123" s="149"/>
      <c r="F123" s="143">
        <f>E123*D123</f>
        <v>0</v>
      </c>
      <c r="G123" s="92"/>
    </row>
    <row r="124" spans="1:8" s="80" customFormat="1" ht="29" x14ac:dyDescent="0.25">
      <c r="A124" s="221" t="s">
        <v>163</v>
      </c>
      <c r="B124" s="194" t="s">
        <v>164</v>
      </c>
      <c r="C124" s="148" t="s">
        <v>55</v>
      </c>
      <c r="D124" s="148">
        <v>1</v>
      </c>
      <c r="E124" s="149"/>
      <c r="F124" s="143">
        <f t="shared" ref="F124:F126" si="6">E124*D124</f>
        <v>0</v>
      </c>
      <c r="G124" s="92"/>
    </row>
    <row r="125" spans="1:8" s="80" customFormat="1" ht="29" x14ac:dyDescent="0.25">
      <c r="A125" s="221" t="s">
        <v>165</v>
      </c>
      <c r="B125" s="194" t="s">
        <v>166</v>
      </c>
      <c r="C125" s="148" t="s">
        <v>55</v>
      </c>
      <c r="D125" s="148">
        <v>1</v>
      </c>
      <c r="E125" s="149"/>
      <c r="F125" s="143">
        <f t="shared" si="6"/>
        <v>0</v>
      </c>
      <c r="G125" s="92"/>
    </row>
    <row r="126" spans="1:8" s="80" customFormat="1" ht="58" x14ac:dyDescent="0.25">
      <c r="A126" s="221" t="s">
        <v>167</v>
      </c>
      <c r="B126" s="194" t="s">
        <v>168</v>
      </c>
      <c r="C126" s="148" t="s">
        <v>55</v>
      </c>
      <c r="D126" s="148">
        <v>1</v>
      </c>
      <c r="E126" s="149"/>
      <c r="F126" s="143">
        <f t="shared" si="6"/>
        <v>0</v>
      </c>
      <c r="G126" s="92"/>
    </row>
    <row r="127" spans="1:8" s="80" customFormat="1" x14ac:dyDescent="0.25">
      <c r="A127" s="103"/>
      <c r="B127" s="194"/>
      <c r="C127" s="148"/>
      <c r="D127" s="148"/>
      <c r="E127" s="149"/>
      <c r="F127" s="143"/>
      <c r="G127" s="92"/>
    </row>
    <row r="128" spans="1:8" s="80" customFormat="1" x14ac:dyDescent="0.25">
      <c r="A128" s="103"/>
      <c r="B128" s="194"/>
      <c r="C128" s="148"/>
      <c r="D128" s="148"/>
      <c r="E128" s="149"/>
      <c r="F128" s="143"/>
      <c r="G128" s="92"/>
    </row>
    <row r="129" spans="1:7" s="80" customFormat="1" x14ac:dyDescent="0.25">
      <c r="A129" s="103"/>
      <c r="B129" s="194"/>
      <c r="C129" s="148"/>
      <c r="D129" s="148"/>
      <c r="E129" s="149"/>
      <c r="F129" s="143"/>
      <c r="G129" s="92"/>
    </row>
    <row r="130" spans="1:7" x14ac:dyDescent="0.35">
      <c r="A130" s="210"/>
      <c r="B130" s="158" t="s">
        <v>147</v>
      </c>
      <c r="C130" s="158"/>
      <c r="D130" s="158"/>
      <c r="E130" s="159"/>
      <c r="F130" s="157">
        <f>SUM(F115:F127)</f>
        <v>0</v>
      </c>
      <c r="G130" s="100">
        <f>SUM(G116:G127)</f>
        <v>0</v>
      </c>
    </row>
    <row r="131" spans="1:7" x14ac:dyDescent="0.35">
      <c r="A131" s="210"/>
      <c r="B131" s="158"/>
      <c r="C131" s="158"/>
      <c r="D131" s="158"/>
      <c r="E131" s="159"/>
      <c r="F131" s="157"/>
      <c r="G131" s="100"/>
    </row>
    <row r="132" spans="1:7" s="80" customFormat="1" x14ac:dyDescent="0.25">
      <c r="A132" s="103"/>
      <c r="B132" s="194" t="s">
        <v>169</v>
      </c>
      <c r="C132" s="148"/>
      <c r="D132" s="148"/>
      <c r="E132" s="149"/>
      <c r="F132" s="143"/>
      <c r="G132" s="92"/>
    </row>
    <row r="133" spans="1:7" s="80" customFormat="1" x14ac:dyDescent="0.25">
      <c r="A133" s="103"/>
      <c r="B133" s="194"/>
      <c r="C133" s="148"/>
      <c r="D133" s="148"/>
      <c r="E133" s="149"/>
      <c r="F133" s="143"/>
      <c r="G133" s="92"/>
    </row>
    <row r="134" spans="1:7" s="80" customFormat="1" x14ac:dyDescent="0.25">
      <c r="A134" s="103"/>
      <c r="B134" s="194" t="s">
        <v>170</v>
      </c>
      <c r="C134" s="148"/>
      <c r="D134" s="148"/>
      <c r="E134" s="149"/>
      <c r="F134" s="143">
        <f>F112</f>
        <v>0</v>
      </c>
      <c r="G134" s="92">
        <f>G112</f>
        <v>0</v>
      </c>
    </row>
    <row r="135" spans="1:7" s="80" customFormat="1" x14ac:dyDescent="0.25">
      <c r="A135" s="103"/>
      <c r="B135" s="194"/>
      <c r="C135" s="148"/>
      <c r="D135" s="148"/>
      <c r="E135" s="149"/>
      <c r="F135" s="143"/>
      <c r="G135" s="92"/>
    </row>
    <row r="136" spans="1:7" s="80" customFormat="1" x14ac:dyDescent="0.25">
      <c r="A136" s="103"/>
      <c r="B136" s="194" t="s">
        <v>171</v>
      </c>
      <c r="C136" s="148"/>
      <c r="D136" s="148"/>
      <c r="E136" s="149"/>
      <c r="F136" s="143">
        <f>F130</f>
        <v>0</v>
      </c>
      <c r="G136" s="92">
        <f>G130</f>
        <v>0</v>
      </c>
    </row>
    <row r="137" spans="1:7" s="80" customFormat="1" x14ac:dyDescent="0.25">
      <c r="A137" s="103"/>
      <c r="B137" s="194"/>
      <c r="C137" s="148"/>
      <c r="D137" s="148"/>
      <c r="E137" s="149"/>
      <c r="F137" s="143"/>
      <c r="G137" s="92"/>
    </row>
    <row r="138" spans="1:7" s="80" customFormat="1" x14ac:dyDescent="0.25">
      <c r="A138" s="103"/>
      <c r="B138" s="194"/>
      <c r="C138" s="148"/>
      <c r="D138" s="148"/>
      <c r="E138" s="149"/>
      <c r="F138" s="143"/>
      <c r="G138" s="92"/>
    </row>
    <row r="139" spans="1:7" s="80" customFormat="1" x14ac:dyDescent="0.25">
      <c r="A139" s="103"/>
      <c r="B139" s="194"/>
      <c r="C139" s="148"/>
      <c r="D139" s="148"/>
      <c r="E139" s="149"/>
      <c r="F139" s="143"/>
      <c r="G139" s="92"/>
    </row>
    <row r="140" spans="1:7" s="80" customFormat="1" x14ac:dyDescent="0.25">
      <c r="A140" s="103"/>
      <c r="B140" s="194"/>
      <c r="C140" s="148"/>
      <c r="D140" s="148"/>
      <c r="E140" s="149"/>
      <c r="F140" s="143"/>
      <c r="G140" s="92"/>
    </row>
    <row r="141" spans="1:7" s="80" customFormat="1" x14ac:dyDescent="0.25">
      <c r="A141" s="103"/>
      <c r="B141" s="194"/>
      <c r="C141" s="148"/>
      <c r="D141" s="148"/>
      <c r="E141" s="149"/>
      <c r="F141" s="143"/>
      <c r="G141" s="92"/>
    </row>
    <row r="142" spans="1:7" x14ac:dyDescent="0.35">
      <c r="A142" s="104"/>
      <c r="B142" s="190" t="s">
        <v>172</v>
      </c>
      <c r="C142" s="161"/>
      <c r="D142" s="161"/>
      <c r="E142" s="162"/>
      <c r="F142" s="157">
        <f>SUM(F133:F136)</f>
        <v>0</v>
      </c>
      <c r="G142" s="100">
        <f>SUM(G133:G136)</f>
        <v>0</v>
      </c>
    </row>
    <row r="143" spans="1:7" ht="15" thickBot="1" x14ac:dyDescent="0.4">
      <c r="A143" s="128"/>
      <c r="B143" s="97"/>
      <c r="C143" s="105"/>
      <c r="D143" s="105"/>
      <c r="E143" s="81"/>
      <c r="F143" s="154"/>
      <c r="G143" s="99"/>
    </row>
    <row r="144" spans="1:7" ht="15" thickTop="1" x14ac:dyDescent="0.35">
      <c r="A144" s="104"/>
      <c r="B144" s="190"/>
      <c r="C144" s="161"/>
      <c r="D144" s="161"/>
      <c r="E144" s="162"/>
      <c r="F144" s="157"/>
      <c r="G144" s="100"/>
    </row>
    <row r="145" spans="1:7" x14ac:dyDescent="0.35">
      <c r="A145" s="129"/>
      <c r="B145" s="187" t="s">
        <v>173</v>
      </c>
      <c r="C145" s="187"/>
      <c r="D145" s="187"/>
      <c r="E145" s="188"/>
      <c r="F145" s="187"/>
      <c r="G145" s="106"/>
    </row>
    <row r="146" spans="1:7" ht="22.4" customHeight="1" x14ac:dyDescent="0.35">
      <c r="A146" s="125"/>
      <c r="B146" s="225"/>
      <c r="C146" s="161"/>
      <c r="D146" s="161"/>
      <c r="E146" s="162"/>
      <c r="F146" s="161"/>
      <c r="G146" s="91"/>
    </row>
    <row r="147" spans="1:7" ht="22.4" customHeight="1" x14ac:dyDescent="0.35">
      <c r="A147" s="104">
        <v>1</v>
      </c>
      <c r="B147" s="196" t="s">
        <v>174</v>
      </c>
      <c r="C147" s="146"/>
      <c r="D147" s="146"/>
      <c r="E147" s="189" t="s">
        <v>175</v>
      </c>
      <c r="F147" s="146">
        <f>F40</f>
        <v>0</v>
      </c>
      <c r="G147" s="96"/>
    </row>
    <row r="148" spans="1:7" ht="22.4" customHeight="1" x14ac:dyDescent="0.35">
      <c r="A148" s="104"/>
      <c r="B148" s="196"/>
      <c r="C148" s="146"/>
      <c r="D148" s="146"/>
      <c r="E148" s="189"/>
      <c r="F148" s="146"/>
      <c r="G148" s="96"/>
    </row>
    <row r="149" spans="1:7" ht="22.4" customHeight="1" x14ac:dyDescent="0.35">
      <c r="A149" s="104">
        <v>2</v>
      </c>
      <c r="B149" s="209" t="s">
        <v>176</v>
      </c>
      <c r="C149" s="146"/>
      <c r="D149" s="146"/>
      <c r="E149" s="189"/>
      <c r="F149" s="146">
        <f>F86</f>
        <v>0</v>
      </c>
      <c r="G149" s="96"/>
    </row>
    <row r="150" spans="1:7" ht="22.4" customHeight="1" x14ac:dyDescent="0.35">
      <c r="A150" s="104"/>
      <c r="B150" s="209"/>
      <c r="C150" s="146"/>
      <c r="D150" s="146"/>
      <c r="E150" s="189"/>
      <c r="F150" s="146"/>
      <c r="G150" s="96"/>
    </row>
    <row r="151" spans="1:7" x14ac:dyDescent="0.35">
      <c r="A151" s="104">
        <v>3</v>
      </c>
      <c r="B151" s="226" t="s">
        <v>177</v>
      </c>
      <c r="C151" s="146"/>
      <c r="D151" s="146"/>
      <c r="E151" s="189"/>
      <c r="F151" s="146">
        <f>F142</f>
        <v>0</v>
      </c>
      <c r="G151" s="96"/>
    </row>
    <row r="152" spans="1:7" x14ac:dyDescent="0.35">
      <c r="A152" s="104"/>
      <c r="B152" s="209"/>
      <c r="C152" s="146"/>
      <c r="D152" s="146"/>
      <c r="E152" s="189"/>
      <c r="F152" s="146"/>
      <c r="G152" s="96"/>
    </row>
    <row r="153" spans="1:7" ht="58.5" customHeight="1" x14ac:dyDescent="0.35">
      <c r="A153" s="104">
        <v>4</v>
      </c>
      <c r="B153" s="231" t="s">
        <v>189</v>
      </c>
      <c r="C153" s="146"/>
      <c r="D153" s="146"/>
      <c r="E153" s="189"/>
      <c r="F153" s="157">
        <f>G153</f>
        <v>0</v>
      </c>
      <c r="G153" s="100">
        <f>G142+G86+G40</f>
        <v>0</v>
      </c>
    </row>
    <row r="154" spans="1:7" ht="22.4" customHeight="1" x14ac:dyDescent="0.35">
      <c r="A154" s="104"/>
      <c r="B154" s="227"/>
      <c r="C154" s="146"/>
      <c r="D154" s="146"/>
      <c r="E154" s="189"/>
      <c r="F154" s="157"/>
      <c r="G154" s="100"/>
    </row>
    <row r="155" spans="1:7" ht="22.4" customHeight="1" x14ac:dyDescent="0.35">
      <c r="A155" s="104"/>
      <c r="B155" s="158"/>
      <c r="C155" s="158"/>
      <c r="D155" s="158"/>
      <c r="E155" s="159"/>
      <c r="F155" s="146"/>
      <c r="G155" s="96"/>
    </row>
    <row r="156" spans="1:7" ht="22.4" customHeight="1" x14ac:dyDescent="0.35">
      <c r="A156" s="104"/>
      <c r="B156" s="158"/>
      <c r="C156" s="158"/>
      <c r="D156" s="158"/>
      <c r="E156" s="159"/>
      <c r="F156" s="146"/>
      <c r="G156" s="96"/>
    </row>
    <row r="157" spans="1:7" ht="22.4" customHeight="1" x14ac:dyDescent="0.35">
      <c r="A157" s="104"/>
      <c r="B157" s="158"/>
      <c r="C157" s="158"/>
      <c r="D157" s="158"/>
      <c r="E157" s="159"/>
      <c r="F157" s="146"/>
      <c r="G157" s="96"/>
    </row>
    <row r="158" spans="1:7" ht="22.4" customHeight="1" x14ac:dyDescent="0.35">
      <c r="A158" s="104"/>
      <c r="B158" s="158"/>
      <c r="C158" s="158"/>
      <c r="D158" s="158"/>
      <c r="E158" s="159"/>
      <c r="F158" s="146"/>
      <c r="G158" s="96"/>
    </row>
    <row r="159" spans="1:7" ht="22.4" customHeight="1" x14ac:dyDescent="0.35">
      <c r="A159" s="104"/>
      <c r="B159" s="158"/>
      <c r="C159" s="158"/>
      <c r="D159" s="158"/>
      <c r="E159" s="159"/>
      <c r="F159" s="146"/>
      <c r="G159" s="96"/>
    </row>
    <row r="160" spans="1:7" ht="22.4" customHeight="1" x14ac:dyDescent="0.35">
      <c r="A160" s="104"/>
      <c r="B160" s="158"/>
      <c r="C160" s="158"/>
      <c r="D160" s="158"/>
      <c r="E160" s="159"/>
      <c r="F160" s="146"/>
      <c r="G160" s="96"/>
    </row>
    <row r="161" spans="1:7" ht="22.4" customHeight="1" x14ac:dyDescent="0.35">
      <c r="A161" s="104"/>
      <c r="B161" s="158"/>
      <c r="C161" s="158"/>
      <c r="D161" s="158"/>
      <c r="E161" s="159"/>
      <c r="F161" s="146"/>
      <c r="G161" s="96"/>
    </row>
    <row r="162" spans="1:7" ht="22.4" customHeight="1" x14ac:dyDescent="0.35">
      <c r="A162" s="104"/>
      <c r="B162" s="158"/>
      <c r="C162" s="158"/>
      <c r="D162" s="158"/>
      <c r="E162" s="159"/>
      <c r="F162" s="146"/>
      <c r="G162" s="96"/>
    </row>
    <row r="163" spans="1:7" ht="22.4" customHeight="1" x14ac:dyDescent="0.35">
      <c r="A163" s="104"/>
      <c r="B163" s="158"/>
      <c r="C163" s="158"/>
      <c r="D163" s="158"/>
      <c r="E163" s="159"/>
      <c r="F163" s="146"/>
      <c r="G163" s="96"/>
    </row>
    <row r="164" spans="1:7" ht="22.4" customHeight="1" x14ac:dyDescent="0.35">
      <c r="A164" s="104"/>
      <c r="B164" s="158"/>
      <c r="C164" s="158"/>
      <c r="D164" s="158"/>
      <c r="E164" s="159"/>
      <c r="F164" s="146"/>
      <c r="G164" s="96"/>
    </row>
    <row r="165" spans="1:7" ht="22.4" customHeight="1" x14ac:dyDescent="0.35">
      <c r="A165" s="104"/>
      <c r="B165" s="158"/>
      <c r="C165" s="158"/>
      <c r="D165" s="158"/>
      <c r="E165" s="159"/>
      <c r="F165" s="146"/>
      <c r="G165" s="96"/>
    </row>
    <row r="166" spans="1:7" ht="22.4" customHeight="1" x14ac:dyDescent="0.35">
      <c r="A166" s="104"/>
      <c r="B166" s="190"/>
      <c r="C166" s="190"/>
      <c r="D166" s="190"/>
      <c r="E166" s="191"/>
      <c r="F166" s="146"/>
      <c r="G166" s="96"/>
    </row>
    <row r="167" spans="1:7" ht="22.4" customHeight="1" x14ac:dyDescent="0.35">
      <c r="A167" s="104"/>
      <c r="B167" s="227"/>
      <c r="C167" s="146"/>
      <c r="D167" s="146"/>
      <c r="E167" s="189"/>
      <c r="F167" s="157"/>
      <c r="G167" s="100"/>
    </row>
    <row r="168" spans="1:7" ht="22.4" customHeight="1" x14ac:dyDescent="0.35">
      <c r="A168" s="104"/>
      <c r="B168" s="227"/>
      <c r="C168" s="146"/>
      <c r="D168" s="146"/>
      <c r="E168" s="189"/>
      <c r="F168" s="157"/>
      <c r="G168" s="100"/>
    </row>
    <row r="169" spans="1:7" ht="22.4" customHeight="1" x14ac:dyDescent="0.35">
      <c r="A169" s="104"/>
      <c r="B169" s="227"/>
      <c r="C169" s="146"/>
      <c r="D169" s="146"/>
      <c r="E169" s="189"/>
      <c r="F169" s="157"/>
      <c r="G169" s="100"/>
    </row>
    <row r="170" spans="1:7" ht="22.4" customHeight="1" x14ac:dyDescent="0.35">
      <c r="A170" s="104"/>
      <c r="B170" s="192"/>
      <c r="C170" s="192"/>
      <c r="D170" s="192"/>
      <c r="E170" s="193"/>
      <c r="F170" s="146"/>
      <c r="G170" s="96"/>
    </row>
    <row r="171" spans="1:7" ht="22.4" customHeight="1" x14ac:dyDescent="0.35">
      <c r="A171" s="104"/>
      <c r="B171" s="192"/>
      <c r="C171" s="192"/>
      <c r="D171" s="192"/>
      <c r="E171" s="193"/>
      <c r="F171" s="146"/>
      <c r="G171" s="96"/>
    </row>
    <row r="172" spans="1:7" ht="22.4" customHeight="1" x14ac:dyDescent="0.35">
      <c r="A172" s="104"/>
      <c r="B172" s="194"/>
      <c r="C172" s="194"/>
      <c r="D172" s="194"/>
      <c r="E172" s="195"/>
      <c r="F172" s="146"/>
      <c r="G172" s="96"/>
    </row>
    <row r="173" spans="1:7" ht="22.4" customHeight="1" x14ac:dyDescent="0.35">
      <c r="A173" s="104"/>
      <c r="B173" s="196"/>
      <c r="C173" s="196"/>
      <c r="D173" s="196"/>
      <c r="E173" s="197"/>
      <c r="F173" s="146"/>
      <c r="G173" s="96"/>
    </row>
    <row r="174" spans="1:7" x14ac:dyDescent="0.35">
      <c r="A174" s="130"/>
      <c r="B174" s="228"/>
      <c r="C174" s="198"/>
      <c r="D174" s="198"/>
      <c r="E174" s="199"/>
      <c r="F174" s="198"/>
      <c r="G174" s="107"/>
    </row>
    <row r="175" spans="1:7" ht="22.4" customHeight="1" x14ac:dyDescent="0.35">
      <c r="A175" s="130"/>
      <c r="B175" s="108" t="s">
        <v>178</v>
      </c>
      <c r="C175" s="109"/>
      <c r="D175" s="109"/>
      <c r="E175" s="109"/>
      <c r="F175" s="109">
        <f>SUM(F146:F174)</f>
        <v>0</v>
      </c>
      <c r="G175" s="110">
        <f>SUM(G146:G174)</f>
        <v>0</v>
      </c>
    </row>
    <row r="176" spans="1:7" ht="15" thickBot="1" x14ac:dyDescent="0.4">
      <c r="A176" s="131"/>
      <c r="B176" s="270"/>
      <c r="C176" s="271"/>
      <c r="D176" s="271"/>
      <c r="E176" s="271"/>
      <c r="F176" s="271"/>
      <c r="G176" s="134"/>
    </row>
    <row r="177" ht="15" thickTop="1" x14ac:dyDescent="0.35"/>
  </sheetData>
  <mergeCells count="4">
    <mergeCell ref="A1:F1"/>
    <mergeCell ref="A3:F3"/>
    <mergeCell ref="B176:F176"/>
    <mergeCell ref="A2:F2"/>
  </mergeCells>
  <pageMargins left="0.82677165354330717" right="0.47244094488188981" top="0.43307086614173229" bottom="0.74803149606299213" header="0.39370078740157483" footer="0.51181102362204722"/>
  <pageSetup scale="80" orientation="portrait" r:id="rId1"/>
  <headerFooter>
    <oddFooter>&amp;LLokumoit Gate Borehole&amp;Rpage &amp;P</oddFooter>
  </headerFooter>
  <rowBreaks count="4" manualBreakCount="4">
    <brk id="40" max="16383" man="1"/>
    <brk id="87" max="16383" man="1"/>
    <brk id="113" max="16383" man="1"/>
    <brk id="143" max="6" man="1"/>
  </rowBreaks>
  <colBreaks count="1" manualBreakCount="1">
    <brk id="7"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16"/>
  <sheetViews>
    <sheetView view="pageBreakPreview" zoomScale="60" workbookViewId="0">
      <selection activeCell="Q55" sqref="Q55"/>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77</v>
      </c>
      <c r="C5" s="253"/>
      <c r="D5" s="253"/>
      <c r="E5" s="253"/>
      <c r="F5" s="253"/>
      <c r="G5" s="253"/>
      <c r="H5" s="253"/>
      <c r="I5" s="1"/>
    </row>
    <row r="6" spans="1:9" ht="36" x14ac:dyDescent="0.8">
      <c r="A6" s="1"/>
      <c r="B6" s="253" t="s">
        <v>78</v>
      </c>
      <c r="C6" s="253"/>
      <c r="D6" s="253"/>
      <c r="E6" s="253"/>
      <c r="F6" s="253"/>
      <c r="G6" s="253"/>
      <c r="H6" s="253"/>
      <c r="I6" s="1"/>
    </row>
    <row r="7" spans="1:9" ht="36" x14ac:dyDescent="0.8">
      <c r="A7" s="1"/>
      <c r="B7" s="253" t="s">
        <v>179</v>
      </c>
      <c r="C7" s="253"/>
      <c r="D7" s="253"/>
      <c r="E7" s="253"/>
      <c r="F7" s="253"/>
      <c r="G7" s="253"/>
      <c r="H7" s="253"/>
      <c r="I7" s="1"/>
    </row>
    <row r="8" spans="1:9" ht="36" x14ac:dyDescent="0.8">
      <c r="A8" s="1"/>
      <c r="B8" s="254"/>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4">
    <mergeCell ref="B5:H5"/>
    <mergeCell ref="B6:H6"/>
    <mergeCell ref="B7:H7"/>
    <mergeCell ref="B8:H8"/>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79"/>
  <sheetViews>
    <sheetView view="pageBreakPreview" zoomScale="70" zoomScaleSheetLayoutView="70" workbookViewId="0">
      <selection activeCell="B150" sqref="B150"/>
    </sheetView>
  </sheetViews>
  <sheetFormatPr defaultColWidth="9.453125" defaultRowHeight="14.5" x14ac:dyDescent="0.35"/>
  <cols>
    <col min="1" max="1" width="5.90625" style="132" bestFit="1" customWidth="1"/>
    <col min="2" max="2" width="53.08984375" style="75" customWidth="1"/>
    <col min="3" max="3" width="5" style="83" bestFit="1" customWidth="1"/>
    <col min="4" max="4" width="5.453125" style="83" customWidth="1"/>
    <col min="5" max="5" width="13.54296875" style="83" customWidth="1"/>
    <col min="6" max="7" width="16.54296875" style="83" customWidth="1"/>
    <col min="8" max="16384" width="9.453125" style="75"/>
  </cols>
  <sheetData>
    <row r="1" spans="1:10" ht="39.65" customHeight="1" x14ac:dyDescent="0.35">
      <c r="A1" s="268" t="s">
        <v>53</v>
      </c>
      <c r="B1" s="268"/>
      <c r="C1" s="268"/>
      <c r="D1" s="268"/>
      <c r="E1" s="268"/>
      <c r="F1" s="268"/>
      <c r="G1" s="268"/>
    </row>
    <row r="2" spans="1:10" ht="14.4" customHeight="1" x14ac:dyDescent="0.35">
      <c r="A2" s="268" t="s">
        <v>179</v>
      </c>
      <c r="B2" s="268"/>
      <c r="C2" s="268"/>
      <c r="D2" s="268"/>
      <c r="E2" s="268"/>
      <c r="F2" s="268"/>
      <c r="G2" s="268"/>
    </row>
    <row r="3" spans="1:10" ht="6.75" customHeight="1" thickBot="1" x14ac:dyDescent="0.4">
      <c r="A3" s="265"/>
      <c r="B3" s="265"/>
      <c r="C3" s="265"/>
      <c r="D3" s="265"/>
      <c r="E3" s="265"/>
      <c r="F3" s="265"/>
      <c r="G3" s="133"/>
    </row>
    <row r="4" spans="1:10" ht="29.5" thickTop="1" x14ac:dyDescent="0.35">
      <c r="A4" s="123" t="s">
        <v>55</v>
      </c>
      <c r="B4" s="85" t="s">
        <v>56</v>
      </c>
      <c r="C4" s="85" t="s">
        <v>57</v>
      </c>
      <c r="D4" s="85" t="s">
        <v>58</v>
      </c>
      <c r="E4" s="85" t="s">
        <v>81</v>
      </c>
      <c r="F4" s="85" t="s">
        <v>82</v>
      </c>
      <c r="G4" s="86" t="s">
        <v>83</v>
      </c>
    </row>
    <row r="5" spans="1:10" ht="7.5" customHeight="1" x14ac:dyDescent="0.35">
      <c r="A5" s="124"/>
      <c r="B5" s="88"/>
      <c r="C5" s="88"/>
      <c r="D5" s="88"/>
      <c r="E5" s="88"/>
      <c r="F5" s="88"/>
      <c r="G5" s="89"/>
    </row>
    <row r="6" spans="1:10" x14ac:dyDescent="0.35">
      <c r="A6" s="125"/>
      <c r="B6" s="161"/>
      <c r="C6" s="161"/>
      <c r="D6" s="161"/>
      <c r="E6" s="161"/>
      <c r="F6" s="161"/>
      <c r="G6" s="91"/>
    </row>
    <row r="7" spans="1:10" x14ac:dyDescent="0.35">
      <c r="A7" s="126"/>
      <c r="B7" s="201" t="s">
        <v>84</v>
      </c>
      <c r="C7" s="148"/>
      <c r="D7" s="148"/>
      <c r="E7" s="143"/>
      <c r="F7" s="143"/>
      <c r="G7" s="92"/>
      <c r="H7" s="77"/>
      <c r="I7" s="76"/>
      <c r="J7" s="77"/>
    </row>
    <row r="8" spans="1:10" x14ac:dyDescent="0.35">
      <c r="A8" s="126"/>
      <c r="B8" s="190" t="s">
        <v>85</v>
      </c>
      <c r="C8" s="148"/>
      <c r="D8" s="148"/>
      <c r="E8" s="149"/>
      <c r="F8" s="143"/>
      <c r="G8" s="92"/>
      <c r="H8" s="77"/>
      <c r="I8" s="76"/>
      <c r="J8" s="77"/>
    </row>
    <row r="9" spans="1:10" x14ac:dyDescent="0.35">
      <c r="A9" s="126" t="s">
        <v>62</v>
      </c>
      <c r="B9" s="202" t="s">
        <v>86</v>
      </c>
      <c r="C9" s="148"/>
      <c r="D9" s="148"/>
      <c r="E9" s="149"/>
      <c r="F9" s="143"/>
      <c r="G9" s="92"/>
      <c r="H9" s="77"/>
      <c r="I9" s="76"/>
      <c r="J9" s="77"/>
    </row>
    <row r="10" spans="1:10" ht="29" x14ac:dyDescent="0.35">
      <c r="A10" s="126"/>
      <c r="B10" s="190" t="s">
        <v>87</v>
      </c>
      <c r="C10" s="148"/>
      <c r="D10" s="148"/>
      <c r="E10" s="149"/>
      <c r="F10" s="143"/>
      <c r="G10" s="92"/>
      <c r="H10" s="77"/>
      <c r="I10" s="76"/>
      <c r="J10" s="77"/>
    </row>
    <row r="11" spans="1:10" x14ac:dyDescent="0.35">
      <c r="A11" s="112"/>
      <c r="B11" s="203" t="s">
        <v>88</v>
      </c>
      <c r="C11" s="148"/>
      <c r="D11" s="148"/>
      <c r="E11" s="149"/>
      <c r="F11" s="150"/>
      <c r="G11" s="94"/>
      <c r="H11" s="77"/>
      <c r="I11" s="76"/>
      <c r="J11" s="77"/>
    </row>
    <row r="12" spans="1:10" ht="70.400000000000006" customHeight="1" x14ac:dyDescent="0.35">
      <c r="A12" s="104">
        <v>1.01</v>
      </c>
      <c r="B12" s="194" t="s">
        <v>180</v>
      </c>
      <c r="C12" s="153" t="s">
        <v>90</v>
      </c>
      <c r="D12" s="153">
        <v>25</v>
      </c>
      <c r="E12" s="152"/>
      <c r="F12" s="150">
        <f>E12*D12</f>
        <v>0</v>
      </c>
      <c r="G12" s="94"/>
    </row>
    <row r="13" spans="1:10" ht="37.4" customHeight="1" x14ac:dyDescent="0.35">
      <c r="A13" s="104">
        <v>1.02</v>
      </c>
      <c r="B13" s="194" t="s">
        <v>91</v>
      </c>
      <c r="C13" s="153" t="s">
        <v>90</v>
      </c>
      <c r="D13" s="153">
        <v>35</v>
      </c>
      <c r="E13" s="152"/>
      <c r="F13" s="150">
        <f t="shared" ref="F13:F22" si="0">E13*D13</f>
        <v>0</v>
      </c>
      <c r="G13" s="94"/>
    </row>
    <row r="14" spans="1:10" x14ac:dyDescent="0.35">
      <c r="A14" s="104">
        <v>1.03</v>
      </c>
      <c r="B14" s="194" t="s">
        <v>181</v>
      </c>
      <c r="C14" s="153" t="s">
        <v>90</v>
      </c>
      <c r="D14" s="153">
        <v>70</v>
      </c>
      <c r="E14" s="152"/>
      <c r="F14" s="150">
        <f t="shared" si="0"/>
        <v>0</v>
      </c>
      <c r="G14" s="94"/>
    </row>
    <row r="15" spans="1:10" ht="37.4" customHeight="1" x14ac:dyDescent="0.35">
      <c r="A15" s="104">
        <v>1.04</v>
      </c>
      <c r="B15" s="209" t="s">
        <v>93</v>
      </c>
      <c r="C15" s="153" t="s">
        <v>71</v>
      </c>
      <c r="D15" s="153">
        <v>43</v>
      </c>
      <c r="E15" s="152"/>
      <c r="F15" s="150">
        <f t="shared" si="0"/>
        <v>0</v>
      </c>
      <c r="G15" s="94"/>
    </row>
    <row r="16" spans="1:10" ht="29" x14ac:dyDescent="0.35">
      <c r="A16" s="104">
        <v>1.05</v>
      </c>
      <c r="B16" s="209" t="s">
        <v>94</v>
      </c>
      <c r="C16" s="153" t="s">
        <v>90</v>
      </c>
      <c r="D16" s="153">
        <v>78</v>
      </c>
      <c r="E16" s="152"/>
      <c r="F16" s="150">
        <f t="shared" si="0"/>
        <v>0</v>
      </c>
      <c r="G16" s="94"/>
    </row>
    <row r="17" spans="1:7" ht="37.4" customHeight="1" x14ac:dyDescent="0.35">
      <c r="A17" s="104">
        <v>1.06</v>
      </c>
      <c r="B17" s="209" t="s">
        <v>95</v>
      </c>
      <c r="C17" s="153" t="s">
        <v>90</v>
      </c>
      <c r="D17" s="153">
        <v>12</v>
      </c>
      <c r="E17" s="152"/>
      <c r="F17" s="150">
        <f t="shared" si="0"/>
        <v>0</v>
      </c>
      <c r="G17" s="94"/>
    </row>
    <row r="18" spans="1:7" ht="22.4" customHeight="1" x14ac:dyDescent="0.35">
      <c r="A18" s="104">
        <v>1.07</v>
      </c>
      <c r="B18" s="209" t="s">
        <v>96</v>
      </c>
      <c r="C18" s="153" t="s">
        <v>97</v>
      </c>
      <c r="D18" s="153">
        <v>100</v>
      </c>
      <c r="E18" s="152"/>
      <c r="F18" s="150">
        <f t="shared" si="0"/>
        <v>0</v>
      </c>
      <c r="G18" s="94"/>
    </row>
    <row r="19" spans="1:7" ht="22.4" customHeight="1" x14ac:dyDescent="0.35">
      <c r="A19" s="104">
        <v>1.08</v>
      </c>
      <c r="B19" s="209" t="s">
        <v>98</v>
      </c>
      <c r="C19" s="153" t="s">
        <v>99</v>
      </c>
      <c r="D19" s="153">
        <v>60</v>
      </c>
      <c r="E19" s="152"/>
      <c r="F19" s="150">
        <f t="shared" si="0"/>
        <v>0</v>
      </c>
      <c r="G19" s="94"/>
    </row>
    <row r="20" spans="1:7" ht="22.4" customHeight="1" x14ac:dyDescent="0.35">
      <c r="A20" s="104">
        <v>1.0900000000000001</v>
      </c>
      <c r="B20" s="196" t="s">
        <v>100</v>
      </c>
      <c r="C20" s="148" t="s">
        <v>71</v>
      </c>
      <c r="D20" s="148">
        <v>1</v>
      </c>
      <c r="E20" s="149"/>
      <c r="F20" s="150">
        <f t="shared" si="0"/>
        <v>0</v>
      </c>
      <c r="G20" s="94"/>
    </row>
    <row r="21" spans="1:7" ht="22.4" customHeight="1" x14ac:dyDescent="0.35">
      <c r="A21" s="135">
        <v>1.1000000000000001</v>
      </c>
      <c r="B21" s="209" t="s">
        <v>101</v>
      </c>
      <c r="C21" s="148" t="s">
        <v>71</v>
      </c>
      <c r="D21" s="148">
        <v>1</v>
      </c>
      <c r="E21" s="149"/>
      <c r="F21" s="150">
        <f t="shared" si="0"/>
        <v>0</v>
      </c>
      <c r="G21" s="94"/>
    </row>
    <row r="22" spans="1:7" ht="22.4" customHeight="1" x14ac:dyDescent="0.35">
      <c r="A22" s="104">
        <v>1.1100000000000001</v>
      </c>
      <c r="B22" s="209" t="s">
        <v>102</v>
      </c>
      <c r="C22" s="153" t="s">
        <v>103</v>
      </c>
      <c r="D22" s="153">
        <v>3</v>
      </c>
      <c r="E22" s="152"/>
      <c r="F22" s="150">
        <f t="shared" si="0"/>
        <v>0</v>
      </c>
      <c r="G22" s="94"/>
    </row>
    <row r="23" spans="1:7" ht="29" x14ac:dyDescent="0.35">
      <c r="A23" s="104" t="s">
        <v>65</v>
      </c>
      <c r="B23" s="229" t="s">
        <v>104</v>
      </c>
      <c r="C23" s="153"/>
      <c r="D23" s="153"/>
      <c r="E23" s="152"/>
      <c r="F23" s="146"/>
      <c r="G23" s="96"/>
    </row>
    <row r="24" spans="1:7" ht="43.5" x14ac:dyDescent="0.35">
      <c r="A24" s="104">
        <v>1.1200000000000001</v>
      </c>
      <c r="B24" s="209" t="s">
        <v>105</v>
      </c>
      <c r="C24" s="153" t="s">
        <v>106</v>
      </c>
      <c r="D24" s="153">
        <v>1</v>
      </c>
      <c r="E24" s="152"/>
      <c r="F24" s="146" t="s">
        <v>107</v>
      </c>
      <c r="G24" s="94">
        <f>D24*E24</f>
        <v>0</v>
      </c>
    </row>
    <row r="25" spans="1:7" ht="22.4" customHeight="1" x14ac:dyDescent="0.35">
      <c r="A25" s="104"/>
      <c r="B25" s="209"/>
      <c r="C25" s="153"/>
      <c r="D25" s="153"/>
      <c r="E25" s="152"/>
      <c r="F25" s="146"/>
      <c r="G25" s="96"/>
    </row>
    <row r="26" spans="1:7" ht="22.4" customHeight="1" x14ac:dyDescent="0.35">
      <c r="A26" s="104"/>
      <c r="B26" s="209"/>
      <c r="C26" s="153"/>
      <c r="D26" s="153"/>
      <c r="E26" s="152"/>
      <c r="F26" s="146"/>
      <c r="G26" s="96"/>
    </row>
    <row r="27" spans="1:7" ht="22.4" customHeight="1" x14ac:dyDescent="0.35">
      <c r="A27" s="104"/>
      <c r="B27" s="209"/>
      <c r="C27" s="153"/>
      <c r="D27" s="153"/>
      <c r="E27" s="152"/>
      <c r="F27" s="146"/>
      <c r="G27" s="96"/>
    </row>
    <row r="28" spans="1:7" ht="22.4" customHeight="1" x14ac:dyDescent="0.35">
      <c r="A28" s="104"/>
      <c r="B28" s="209"/>
      <c r="C28" s="153"/>
      <c r="D28" s="153"/>
      <c r="E28" s="152"/>
      <c r="F28" s="146"/>
      <c r="G28" s="96"/>
    </row>
    <row r="29" spans="1:7" ht="22.4" customHeight="1" x14ac:dyDescent="0.35">
      <c r="A29" s="104"/>
      <c r="B29" s="209"/>
      <c r="C29" s="153"/>
      <c r="D29" s="153"/>
      <c r="E29" s="152"/>
      <c r="F29" s="146"/>
      <c r="G29" s="96"/>
    </row>
    <row r="30" spans="1:7" ht="22.4" customHeight="1" x14ac:dyDescent="0.35">
      <c r="A30" s="104"/>
      <c r="B30" s="209"/>
      <c r="C30" s="153"/>
      <c r="D30" s="153"/>
      <c r="E30" s="152"/>
      <c r="F30" s="146"/>
      <c r="G30" s="96"/>
    </row>
    <row r="31" spans="1:7" ht="22.4" customHeight="1" x14ac:dyDescent="0.35">
      <c r="A31" s="104"/>
      <c r="B31" s="209"/>
      <c r="C31" s="153"/>
      <c r="D31" s="153"/>
      <c r="E31" s="152"/>
      <c r="F31" s="146"/>
      <c r="G31" s="96"/>
    </row>
    <row r="32" spans="1:7" ht="22.4" customHeight="1" x14ac:dyDescent="0.35">
      <c r="A32" s="104"/>
      <c r="B32" s="209"/>
      <c r="C32" s="153"/>
      <c r="D32" s="153"/>
      <c r="E32" s="152"/>
      <c r="F32" s="146"/>
      <c r="G32" s="96"/>
    </row>
    <row r="33" spans="1:7" ht="22.4" customHeight="1" x14ac:dyDescent="0.35">
      <c r="A33" s="104"/>
      <c r="B33" s="209"/>
      <c r="C33" s="153"/>
      <c r="D33" s="153"/>
      <c r="E33" s="152"/>
      <c r="F33" s="146"/>
      <c r="G33" s="96"/>
    </row>
    <row r="34" spans="1:7" ht="22.4" customHeight="1" x14ac:dyDescent="0.35">
      <c r="A34" s="104"/>
      <c r="B34" s="209"/>
      <c r="C34" s="153"/>
      <c r="D34" s="153"/>
      <c r="E34" s="152"/>
      <c r="F34" s="146"/>
      <c r="G34" s="96"/>
    </row>
    <row r="35" spans="1:7" ht="22.4" customHeight="1" x14ac:dyDescent="0.35">
      <c r="A35" s="104"/>
      <c r="B35" s="209"/>
      <c r="C35" s="153"/>
      <c r="D35" s="153"/>
      <c r="E35" s="152"/>
      <c r="F35" s="146"/>
      <c r="G35" s="96"/>
    </row>
    <row r="36" spans="1:7" ht="15" thickBot="1" x14ac:dyDescent="0.4">
      <c r="A36" s="128"/>
      <c r="B36" s="97" t="s">
        <v>108</v>
      </c>
      <c r="C36" s="105"/>
      <c r="D36" s="105"/>
      <c r="E36" s="81"/>
      <c r="F36" s="154">
        <f>SUM(F8:F35)</f>
        <v>0</v>
      </c>
      <c r="G36" s="99">
        <f>SUM(G8:G35)</f>
        <v>0</v>
      </c>
    </row>
    <row r="37" spans="1:7" ht="22.4" customHeight="1" thickTop="1" x14ac:dyDescent="0.35">
      <c r="A37" s="104"/>
      <c r="B37" s="190"/>
      <c r="C37" s="161"/>
      <c r="D37" s="161"/>
      <c r="E37" s="162"/>
      <c r="F37" s="157"/>
      <c r="G37" s="100"/>
    </row>
    <row r="38" spans="1:7" x14ac:dyDescent="0.35">
      <c r="A38" s="104"/>
      <c r="B38" s="201" t="s">
        <v>109</v>
      </c>
      <c r="C38" s="153"/>
      <c r="D38" s="153"/>
      <c r="E38" s="152"/>
      <c r="F38" s="150"/>
      <c r="G38" s="94"/>
    </row>
    <row r="39" spans="1:7" ht="29" x14ac:dyDescent="0.35">
      <c r="A39" s="104"/>
      <c r="B39" s="227" t="s">
        <v>110</v>
      </c>
      <c r="C39" s="153"/>
      <c r="D39" s="153"/>
      <c r="E39" s="152"/>
      <c r="F39" s="150"/>
      <c r="G39" s="94"/>
    </row>
    <row r="40" spans="1:7" ht="22.4" customHeight="1" x14ac:dyDescent="0.35">
      <c r="A40" s="104"/>
      <c r="B40" s="209"/>
      <c r="C40" s="153"/>
      <c r="D40" s="153"/>
      <c r="E40" s="152"/>
      <c r="F40" s="150"/>
      <c r="G40" s="94"/>
    </row>
    <row r="41" spans="1:7" ht="22.4" customHeight="1" x14ac:dyDescent="0.35">
      <c r="A41" s="104">
        <v>2.0099999999999998</v>
      </c>
      <c r="B41" s="209" t="s">
        <v>111</v>
      </c>
      <c r="C41" s="153" t="s">
        <v>71</v>
      </c>
      <c r="D41" s="153">
        <v>1</v>
      </c>
      <c r="E41" s="152"/>
      <c r="F41" s="150">
        <f t="shared" ref="F41:F48" si="1">E41*D41</f>
        <v>0</v>
      </c>
      <c r="G41" s="94"/>
    </row>
    <row r="42" spans="1:7" ht="22.4" customHeight="1" x14ac:dyDescent="0.35">
      <c r="A42" s="104">
        <v>2.02</v>
      </c>
      <c r="B42" s="209" t="s">
        <v>112</v>
      </c>
      <c r="C42" s="153" t="s">
        <v>103</v>
      </c>
      <c r="D42" s="153">
        <v>3</v>
      </c>
      <c r="E42" s="152"/>
      <c r="F42" s="150">
        <f t="shared" si="1"/>
        <v>0</v>
      </c>
      <c r="G42" s="94"/>
    </row>
    <row r="43" spans="1:7" ht="22.4" customHeight="1" x14ac:dyDescent="0.35">
      <c r="A43" s="104">
        <v>2.0299999999999998</v>
      </c>
      <c r="B43" s="209" t="s">
        <v>113</v>
      </c>
      <c r="C43" s="153" t="s">
        <v>103</v>
      </c>
      <c r="D43" s="153">
        <v>1.5</v>
      </c>
      <c r="E43" s="152"/>
      <c r="F43" s="150">
        <f t="shared" si="1"/>
        <v>0</v>
      </c>
      <c r="G43" s="94"/>
    </row>
    <row r="44" spans="1:7" ht="30" customHeight="1" x14ac:dyDescent="0.35">
      <c r="A44" s="104">
        <v>2.04</v>
      </c>
      <c r="B44" s="209" t="s">
        <v>114</v>
      </c>
      <c r="C44" s="153" t="s">
        <v>103</v>
      </c>
      <c r="D44" s="153">
        <f>24+4</f>
        <v>28</v>
      </c>
      <c r="E44" s="152"/>
      <c r="F44" s="146" t="s">
        <v>107</v>
      </c>
      <c r="G44" s="94">
        <f t="shared" ref="G44:G45" si="2">D44*E44</f>
        <v>0</v>
      </c>
    </row>
    <row r="45" spans="1:7" ht="22.4" customHeight="1" x14ac:dyDescent="0.35">
      <c r="A45" s="104" t="s">
        <v>115</v>
      </c>
      <c r="B45" s="209" t="s">
        <v>116</v>
      </c>
      <c r="C45" s="153" t="s">
        <v>103</v>
      </c>
      <c r="D45" s="153">
        <v>6</v>
      </c>
      <c r="E45" s="152"/>
      <c r="F45" s="146" t="s">
        <v>107</v>
      </c>
      <c r="G45" s="94">
        <f t="shared" si="2"/>
        <v>0</v>
      </c>
    </row>
    <row r="46" spans="1:7" ht="22.4" customHeight="1" x14ac:dyDescent="0.35">
      <c r="A46" s="104" t="s">
        <v>117</v>
      </c>
      <c r="B46" s="209" t="s">
        <v>118</v>
      </c>
      <c r="C46" s="153" t="s">
        <v>71</v>
      </c>
      <c r="D46" s="153">
        <v>1</v>
      </c>
      <c r="E46" s="152"/>
      <c r="F46" s="150">
        <f t="shared" si="1"/>
        <v>0</v>
      </c>
      <c r="G46" s="94"/>
    </row>
    <row r="47" spans="1:7" ht="58" x14ac:dyDescent="0.35">
      <c r="A47" s="104">
        <v>2.0499999999999998</v>
      </c>
      <c r="B47" s="209" t="s">
        <v>119</v>
      </c>
      <c r="C47" s="153" t="s">
        <v>64</v>
      </c>
      <c r="D47" s="153">
        <v>1</v>
      </c>
      <c r="E47" s="152"/>
      <c r="F47" s="150">
        <f t="shared" si="1"/>
        <v>0</v>
      </c>
      <c r="G47" s="94"/>
    </row>
    <row r="48" spans="1:7" ht="22.4" customHeight="1" x14ac:dyDescent="0.35">
      <c r="A48" s="104">
        <v>2.06</v>
      </c>
      <c r="B48" s="209" t="s">
        <v>120</v>
      </c>
      <c r="C48" s="153" t="s">
        <v>71</v>
      </c>
      <c r="D48" s="153">
        <v>1</v>
      </c>
      <c r="E48" s="152"/>
      <c r="F48" s="150">
        <f t="shared" si="1"/>
        <v>0</v>
      </c>
      <c r="G48" s="94"/>
    </row>
    <row r="49" spans="1:7" ht="22.4" customHeight="1" x14ac:dyDescent="0.35">
      <c r="A49" s="104">
        <v>2.0699999999999998</v>
      </c>
      <c r="B49" s="209" t="s">
        <v>121</v>
      </c>
      <c r="C49" s="148" t="s">
        <v>103</v>
      </c>
      <c r="D49" s="148">
        <v>2</v>
      </c>
      <c r="E49" s="149"/>
      <c r="F49" s="146" t="s">
        <v>107</v>
      </c>
      <c r="G49" s="94">
        <f>D49*E49</f>
        <v>0</v>
      </c>
    </row>
    <row r="50" spans="1:7" x14ac:dyDescent="0.35">
      <c r="A50" s="104"/>
      <c r="B50" s="209"/>
      <c r="C50" s="148"/>
      <c r="D50" s="148"/>
      <c r="E50" s="149"/>
      <c r="F50" s="150"/>
      <c r="G50" s="94"/>
    </row>
    <row r="51" spans="1:7" x14ac:dyDescent="0.35">
      <c r="A51" s="104"/>
      <c r="B51" s="209"/>
      <c r="C51" s="148"/>
      <c r="D51" s="148"/>
      <c r="E51" s="149"/>
      <c r="F51" s="150"/>
      <c r="G51" s="94"/>
    </row>
    <row r="52" spans="1:7" x14ac:dyDescent="0.35">
      <c r="A52" s="104"/>
      <c r="B52" s="209"/>
      <c r="C52" s="148"/>
      <c r="D52" s="148"/>
      <c r="E52" s="149"/>
      <c r="F52" s="150"/>
      <c r="G52" s="94"/>
    </row>
    <row r="53" spans="1:7" x14ac:dyDescent="0.35">
      <c r="A53" s="104"/>
      <c r="B53" s="209"/>
      <c r="C53" s="148"/>
      <c r="D53" s="148"/>
      <c r="E53" s="149"/>
      <c r="F53" s="150"/>
      <c r="G53" s="94"/>
    </row>
    <row r="54" spans="1:7" x14ac:dyDescent="0.35">
      <c r="A54" s="104"/>
      <c r="B54" s="209"/>
      <c r="C54" s="148"/>
      <c r="D54" s="148"/>
      <c r="E54" s="149"/>
      <c r="F54" s="150"/>
      <c r="G54" s="94"/>
    </row>
    <row r="55" spans="1:7" x14ac:dyDescent="0.35">
      <c r="A55" s="104"/>
      <c r="B55" s="209"/>
      <c r="C55" s="148"/>
      <c r="D55" s="148"/>
      <c r="E55" s="149"/>
      <c r="F55" s="150"/>
      <c r="G55" s="94"/>
    </row>
    <row r="56" spans="1:7" x14ac:dyDescent="0.35">
      <c r="A56" s="104"/>
      <c r="B56" s="209"/>
      <c r="C56" s="148"/>
      <c r="D56" s="148"/>
      <c r="E56" s="149"/>
      <c r="F56" s="150"/>
      <c r="G56" s="94"/>
    </row>
    <row r="57" spans="1:7" x14ac:dyDescent="0.35">
      <c r="A57" s="104"/>
      <c r="B57" s="209"/>
      <c r="C57" s="148"/>
      <c r="D57" s="148"/>
      <c r="E57" s="149"/>
      <c r="F57" s="150"/>
      <c r="G57" s="94"/>
    </row>
    <row r="58" spans="1:7" x14ac:dyDescent="0.35">
      <c r="A58" s="104"/>
      <c r="B58" s="209"/>
      <c r="C58" s="148"/>
      <c r="D58" s="148"/>
      <c r="E58" s="149"/>
      <c r="F58" s="150"/>
      <c r="G58" s="94"/>
    </row>
    <row r="59" spans="1:7" x14ac:dyDescent="0.35">
      <c r="A59" s="104"/>
      <c r="B59" s="209"/>
      <c r="C59" s="148"/>
      <c r="D59" s="148"/>
      <c r="E59" s="149"/>
      <c r="F59" s="150"/>
      <c r="G59" s="94"/>
    </row>
    <row r="60" spans="1:7" x14ac:dyDescent="0.35">
      <c r="A60" s="104"/>
      <c r="B60" s="209"/>
      <c r="C60" s="148"/>
      <c r="D60" s="148"/>
      <c r="E60" s="149"/>
      <c r="F60" s="150"/>
      <c r="G60" s="94"/>
    </row>
    <row r="61" spans="1:7" x14ac:dyDescent="0.35">
      <c r="A61" s="104"/>
      <c r="B61" s="209"/>
      <c r="C61" s="148"/>
      <c r="D61" s="148"/>
      <c r="E61" s="149"/>
      <c r="F61" s="150"/>
      <c r="G61" s="94"/>
    </row>
    <row r="62" spans="1:7" x14ac:dyDescent="0.35">
      <c r="A62" s="104"/>
      <c r="B62" s="209"/>
      <c r="C62" s="148"/>
      <c r="D62" s="148"/>
      <c r="E62" s="149"/>
      <c r="F62" s="150"/>
      <c r="G62" s="94"/>
    </row>
    <row r="63" spans="1:7" x14ac:dyDescent="0.35">
      <c r="A63" s="104"/>
      <c r="B63" s="209"/>
      <c r="C63" s="148"/>
      <c r="D63" s="148"/>
      <c r="E63" s="149"/>
      <c r="F63" s="150"/>
      <c r="G63" s="94"/>
    </row>
    <row r="64" spans="1:7" x14ac:dyDescent="0.35">
      <c r="A64" s="104"/>
      <c r="B64" s="209"/>
      <c r="C64" s="148"/>
      <c r="D64" s="148"/>
      <c r="E64" s="149"/>
      <c r="F64" s="150"/>
      <c r="G64" s="94"/>
    </row>
    <row r="65" spans="1:7" x14ac:dyDescent="0.35">
      <c r="A65" s="104"/>
      <c r="B65" s="209"/>
      <c r="C65" s="148"/>
      <c r="D65" s="148"/>
      <c r="E65" s="149"/>
      <c r="F65" s="150"/>
      <c r="G65" s="94"/>
    </row>
    <row r="66" spans="1:7" x14ac:dyDescent="0.35">
      <c r="A66" s="104"/>
      <c r="B66" s="209"/>
      <c r="C66" s="148"/>
      <c r="D66" s="148"/>
      <c r="E66" s="149"/>
      <c r="F66" s="150"/>
      <c r="G66" s="94"/>
    </row>
    <row r="67" spans="1:7" x14ac:dyDescent="0.35">
      <c r="A67" s="104"/>
      <c r="B67" s="209"/>
      <c r="C67" s="148"/>
      <c r="D67" s="148"/>
      <c r="E67" s="149"/>
      <c r="F67" s="150"/>
      <c r="G67" s="94"/>
    </row>
    <row r="68" spans="1:7" x14ac:dyDescent="0.35">
      <c r="A68" s="104"/>
      <c r="B68" s="209"/>
      <c r="C68" s="148"/>
      <c r="D68" s="148"/>
      <c r="E68" s="149"/>
      <c r="F68" s="150"/>
      <c r="G68" s="94"/>
    </row>
    <row r="69" spans="1:7" x14ac:dyDescent="0.35">
      <c r="A69" s="104"/>
      <c r="B69" s="209"/>
      <c r="C69" s="148"/>
      <c r="D69" s="148"/>
      <c r="E69" s="149"/>
      <c r="F69" s="150"/>
      <c r="G69" s="94"/>
    </row>
    <row r="70" spans="1:7" x14ac:dyDescent="0.35">
      <c r="A70" s="104"/>
      <c r="B70" s="209"/>
      <c r="C70" s="148"/>
      <c r="D70" s="148"/>
      <c r="E70" s="149"/>
      <c r="F70" s="150"/>
      <c r="G70" s="94"/>
    </row>
    <row r="71" spans="1:7" x14ac:dyDescent="0.35">
      <c r="A71" s="104"/>
      <c r="B71" s="209"/>
      <c r="C71" s="148"/>
      <c r="D71" s="148"/>
      <c r="E71" s="149"/>
      <c r="F71" s="150"/>
      <c r="G71" s="94"/>
    </row>
    <row r="72" spans="1:7" x14ac:dyDescent="0.35">
      <c r="A72" s="104"/>
      <c r="B72" s="209"/>
      <c r="C72" s="148"/>
      <c r="D72" s="148"/>
      <c r="E72" s="149"/>
      <c r="F72" s="150"/>
      <c r="G72" s="94"/>
    </row>
    <row r="73" spans="1:7" x14ac:dyDescent="0.35">
      <c r="A73" s="104"/>
      <c r="B73" s="209"/>
      <c r="C73" s="148"/>
      <c r="D73" s="148"/>
      <c r="E73" s="149"/>
      <c r="F73" s="150"/>
      <c r="G73" s="94"/>
    </row>
    <row r="74" spans="1:7" x14ac:dyDescent="0.35">
      <c r="A74" s="104"/>
      <c r="B74" s="209"/>
      <c r="C74" s="148"/>
      <c r="D74" s="148"/>
      <c r="E74" s="149"/>
      <c r="F74" s="150"/>
      <c r="G74" s="94"/>
    </row>
    <row r="75" spans="1:7" x14ac:dyDescent="0.35">
      <c r="A75" s="104"/>
      <c r="B75" s="209"/>
      <c r="C75" s="148"/>
      <c r="D75" s="148"/>
      <c r="E75" s="149"/>
      <c r="F75" s="150"/>
      <c r="G75" s="94"/>
    </row>
    <row r="76" spans="1:7" x14ac:dyDescent="0.35">
      <c r="A76" s="104"/>
      <c r="B76" s="209"/>
      <c r="C76" s="148"/>
      <c r="D76" s="148"/>
      <c r="E76" s="149"/>
      <c r="F76" s="150"/>
      <c r="G76" s="94"/>
    </row>
    <row r="77" spans="1:7" x14ac:dyDescent="0.35">
      <c r="A77" s="104"/>
      <c r="B77" s="209"/>
      <c r="C77" s="148"/>
      <c r="D77" s="148"/>
      <c r="E77" s="149"/>
      <c r="F77" s="150"/>
      <c r="G77" s="94"/>
    </row>
    <row r="78" spans="1:7" x14ac:dyDescent="0.35">
      <c r="A78" s="104"/>
      <c r="B78" s="209"/>
      <c r="C78" s="148"/>
      <c r="D78" s="148"/>
      <c r="E78" s="149"/>
      <c r="F78" s="150"/>
      <c r="G78" s="94"/>
    </row>
    <row r="79" spans="1:7" x14ac:dyDescent="0.35">
      <c r="A79" s="104"/>
      <c r="B79" s="209"/>
      <c r="C79" s="148"/>
      <c r="D79" s="148"/>
      <c r="E79" s="149"/>
      <c r="F79" s="150"/>
      <c r="G79" s="94"/>
    </row>
    <row r="80" spans="1:7" x14ac:dyDescent="0.35">
      <c r="A80" s="210"/>
      <c r="B80" s="158" t="s">
        <v>122</v>
      </c>
      <c r="C80" s="158"/>
      <c r="D80" s="158"/>
      <c r="E80" s="159"/>
      <c r="F80" s="157">
        <f>SUM(F39:F79)</f>
        <v>0</v>
      </c>
      <c r="G80" s="100">
        <f>SUM(G39:G79)</f>
        <v>0</v>
      </c>
    </row>
    <row r="81" spans="1:8" ht="15" thickBot="1" x14ac:dyDescent="0.4">
      <c r="A81" s="128"/>
      <c r="B81" s="101"/>
      <c r="C81" s="101"/>
      <c r="D81" s="101"/>
      <c r="E81" s="79"/>
      <c r="F81" s="154"/>
      <c r="G81" s="99"/>
    </row>
    <row r="82" spans="1:8" ht="15" thickTop="1" x14ac:dyDescent="0.35">
      <c r="A82" s="104"/>
      <c r="B82" s="147"/>
      <c r="C82" s="147"/>
      <c r="D82" s="147"/>
      <c r="E82" s="160"/>
      <c r="F82" s="157"/>
      <c r="G82" s="100"/>
    </row>
    <row r="83" spans="1:8" x14ac:dyDescent="0.35">
      <c r="A83" s="125"/>
      <c r="B83" s="201" t="s">
        <v>123</v>
      </c>
      <c r="C83" s="161"/>
      <c r="D83" s="161"/>
      <c r="E83" s="162"/>
      <c r="F83" s="161"/>
      <c r="G83" s="91"/>
    </row>
    <row r="84" spans="1:8" ht="29" x14ac:dyDescent="0.35">
      <c r="A84" s="125"/>
      <c r="B84" s="201" t="s">
        <v>124</v>
      </c>
      <c r="C84" s="161"/>
      <c r="D84" s="161"/>
      <c r="E84" s="162"/>
      <c r="F84" s="161"/>
      <c r="G84" s="91"/>
    </row>
    <row r="85" spans="1:8" s="80" customFormat="1" x14ac:dyDescent="0.25">
      <c r="A85" s="103">
        <v>3.01</v>
      </c>
      <c r="B85" s="194" t="s">
        <v>125</v>
      </c>
      <c r="C85" s="148" t="s">
        <v>55</v>
      </c>
      <c r="D85" s="148">
        <v>1</v>
      </c>
      <c r="E85" s="149"/>
      <c r="F85" s="143">
        <f t="shared" ref="F85:F86" si="3">E85*D85</f>
        <v>0</v>
      </c>
      <c r="G85" s="92"/>
    </row>
    <row r="86" spans="1:8" s="80" customFormat="1" ht="29" x14ac:dyDescent="0.25">
      <c r="A86" s="104">
        <v>3.02</v>
      </c>
      <c r="B86" s="194" t="s">
        <v>126</v>
      </c>
      <c r="C86" s="148" t="s">
        <v>182</v>
      </c>
      <c r="D86" s="148">
        <v>1</v>
      </c>
      <c r="E86" s="149"/>
      <c r="F86" s="143">
        <f t="shared" si="3"/>
        <v>0</v>
      </c>
      <c r="G86" s="92"/>
    </row>
    <row r="87" spans="1:8" s="80" customFormat="1" ht="29" x14ac:dyDescent="0.25">
      <c r="A87" s="103">
        <v>3.03</v>
      </c>
      <c r="B87" s="194" t="s">
        <v>128</v>
      </c>
      <c r="C87" s="148" t="s">
        <v>182</v>
      </c>
      <c r="D87" s="148">
        <v>1</v>
      </c>
      <c r="E87" s="149"/>
      <c r="F87" s="143">
        <f>E87*D87</f>
        <v>0</v>
      </c>
      <c r="G87" s="92"/>
    </row>
    <row r="88" spans="1:8" s="80" customFormat="1" ht="29" x14ac:dyDescent="0.25">
      <c r="A88" s="104">
        <v>3.04</v>
      </c>
      <c r="B88" s="194" t="s">
        <v>129</v>
      </c>
      <c r="C88" s="148" t="s">
        <v>182</v>
      </c>
      <c r="D88" s="148">
        <v>1</v>
      </c>
      <c r="E88" s="149"/>
      <c r="F88" s="143">
        <f>E88*D88</f>
        <v>0</v>
      </c>
      <c r="G88" s="92"/>
    </row>
    <row r="89" spans="1:8" s="80" customFormat="1" ht="87" x14ac:dyDescent="0.25">
      <c r="A89" s="103">
        <v>3.05</v>
      </c>
      <c r="B89" s="194" t="s">
        <v>130</v>
      </c>
      <c r="C89" s="148" t="s">
        <v>182</v>
      </c>
      <c r="D89" s="148">
        <v>1</v>
      </c>
      <c r="E89" s="149"/>
      <c r="F89" s="143">
        <f>E89*D89</f>
        <v>0</v>
      </c>
      <c r="G89" s="92"/>
    </row>
    <row r="90" spans="1:8" s="80" customFormat="1" ht="29" x14ac:dyDescent="0.25">
      <c r="A90" s="104">
        <v>3.06</v>
      </c>
      <c r="B90" s="194" t="s">
        <v>131</v>
      </c>
      <c r="C90" s="148" t="s">
        <v>127</v>
      </c>
      <c r="D90" s="148">
        <v>1</v>
      </c>
      <c r="E90" s="149"/>
      <c r="F90" s="143">
        <f t="shared" ref="F90:F92" si="4">E90*D90</f>
        <v>0</v>
      </c>
      <c r="G90" s="92"/>
    </row>
    <row r="91" spans="1:8" s="80" customFormat="1" ht="29" x14ac:dyDescent="0.25">
      <c r="A91" s="103">
        <v>3.07</v>
      </c>
      <c r="B91" s="194" t="s">
        <v>132</v>
      </c>
      <c r="C91" s="148" t="s">
        <v>127</v>
      </c>
      <c r="D91" s="148">
        <v>1</v>
      </c>
      <c r="E91" s="149"/>
      <c r="F91" s="143">
        <f t="shared" si="4"/>
        <v>0</v>
      </c>
      <c r="G91" s="92"/>
    </row>
    <row r="92" spans="1:8" s="80" customFormat="1" ht="116" x14ac:dyDescent="0.25">
      <c r="A92" s="104">
        <v>3.08</v>
      </c>
      <c r="B92" s="211" t="s">
        <v>133</v>
      </c>
      <c r="C92" s="163" t="s">
        <v>183</v>
      </c>
      <c r="D92" s="164">
        <v>45</v>
      </c>
      <c r="E92" s="149"/>
      <c r="F92" s="143">
        <f t="shared" si="4"/>
        <v>0</v>
      </c>
      <c r="G92" s="92"/>
    </row>
    <row r="93" spans="1:8" s="136" customFormat="1" ht="24.9" customHeight="1" x14ac:dyDescent="0.25">
      <c r="A93" s="212"/>
      <c r="B93" s="213" t="s">
        <v>134</v>
      </c>
      <c r="C93" s="165"/>
      <c r="D93" s="166"/>
      <c r="E93" s="167"/>
      <c r="F93" s="144"/>
      <c r="G93" s="168"/>
      <c r="H93" s="137"/>
    </row>
    <row r="94" spans="1:8" s="139" customFormat="1" ht="21" customHeight="1" x14ac:dyDescent="0.25">
      <c r="A94" s="214"/>
      <c r="B94" s="215" t="s">
        <v>135</v>
      </c>
      <c r="C94" s="169"/>
      <c r="D94" s="170"/>
      <c r="E94" s="171"/>
      <c r="F94" s="145"/>
      <c r="G94" s="172"/>
      <c r="H94" s="138"/>
    </row>
    <row r="95" spans="1:8" s="140" customFormat="1" ht="24.75" customHeight="1" x14ac:dyDescent="0.25">
      <c r="A95" s="214"/>
      <c r="B95" s="215" t="s">
        <v>136</v>
      </c>
      <c r="C95" s="169"/>
      <c r="D95" s="170"/>
      <c r="E95" s="171"/>
      <c r="F95" s="145"/>
      <c r="G95" s="173"/>
      <c r="H95" s="137"/>
    </row>
    <row r="96" spans="1:8" s="140" customFormat="1" ht="37.5" customHeight="1" x14ac:dyDescent="0.25">
      <c r="A96" s="214">
        <v>3.09</v>
      </c>
      <c r="B96" s="216" t="s">
        <v>137</v>
      </c>
      <c r="C96" s="148" t="s">
        <v>127</v>
      </c>
      <c r="D96" s="174">
        <v>1</v>
      </c>
      <c r="E96" s="175"/>
      <c r="F96" s="146" t="s">
        <v>107</v>
      </c>
      <c r="G96" s="94">
        <f t="shared" ref="G96:G115" si="5">D96*E96</f>
        <v>0</v>
      </c>
      <c r="H96" s="137"/>
    </row>
    <row r="97" spans="1:8" s="140" customFormat="1" ht="33.75" customHeight="1" x14ac:dyDescent="0.25">
      <c r="A97" s="214">
        <v>3.1</v>
      </c>
      <c r="B97" s="217" t="s">
        <v>138</v>
      </c>
      <c r="C97" s="148" t="s">
        <v>127</v>
      </c>
      <c r="D97" s="174">
        <v>8</v>
      </c>
      <c r="E97" s="175"/>
      <c r="F97" s="146" t="s">
        <v>107</v>
      </c>
      <c r="G97" s="94">
        <f t="shared" si="5"/>
        <v>0</v>
      </c>
      <c r="H97" s="137"/>
    </row>
    <row r="98" spans="1:8" s="141" customFormat="1" ht="36.75" customHeight="1" x14ac:dyDescent="0.25">
      <c r="A98" s="214">
        <v>3.11</v>
      </c>
      <c r="B98" s="218" t="s">
        <v>139</v>
      </c>
      <c r="C98" s="148" t="s">
        <v>127</v>
      </c>
      <c r="D98" s="176">
        <v>1</v>
      </c>
      <c r="E98" s="177"/>
      <c r="F98" s="146" t="s">
        <v>107</v>
      </c>
      <c r="G98" s="94">
        <f t="shared" si="5"/>
        <v>0</v>
      </c>
      <c r="H98" s="142"/>
    </row>
    <row r="99" spans="1:8" s="141" customFormat="1" ht="27" customHeight="1" x14ac:dyDescent="0.25">
      <c r="A99" s="214">
        <v>3.12</v>
      </c>
      <c r="B99" s="218" t="s">
        <v>140</v>
      </c>
      <c r="C99" s="148" t="s">
        <v>127</v>
      </c>
      <c r="D99" s="176">
        <v>1</v>
      </c>
      <c r="E99" s="177"/>
      <c r="F99" s="146" t="s">
        <v>107</v>
      </c>
      <c r="G99" s="94">
        <f t="shared" si="5"/>
        <v>0</v>
      </c>
      <c r="H99" s="142"/>
    </row>
    <row r="100" spans="1:8" s="141" customFormat="1" ht="19.649999999999999" customHeight="1" x14ac:dyDescent="0.25">
      <c r="A100" s="214">
        <v>3.13</v>
      </c>
      <c r="B100" s="218" t="s">
        <v>141</v>
      </c>
      <c r="C100" s="148" t="s">
        <v>127</v>
      </c>
      <c r="D100" s="176">
        <v>2</v>
      </c>
      <c r="E100" s="177"/>
      <c r="F100" s="146" t="s">
        <v>107</v>
      </c>
      <c r="G100" s="94">
        <f t="shared" si="5"/>
        <v>0</v>
      </c>
      <c r="H100" s="142"/>
    </row>
    <row r="101" spans="1:8" s="141" customFormat="1" ht="19.649999999999999" customHeight="1" x14ac:dyDescent="0.25">
      <c r="A101" s="214">
        <v>3.14</v>
      </c>
      <c r="B101" s="218" t="s">
        <v>142</v>
      </c>
      <c r="C101" s="148" t="s">
        <v>127</v>
      </c>
      <c r="D101" s="176">
        <v>1</v>
      </c>
      <c r="E101" s="177"/>
      <c r="F101" s="146" t="s">
        <v>107</v>
      </c>
      <c r="G101" s="94">
        <f t="shared" si="5"/>
        <v>0</v>
      </c>
      <c r="H101" s="142"/>
    </row>
    <row r="102" spans="1:8" s="140" customFormat="1" ht="17.399999999999999" customHeight="1" x14ac:dyDescent="0.25">
      <c r="A102" s="214">
        <v>3.15</v>
      </c>
      <c r="B102" s="217" t="s">
        <v>143</v>
      </c>
      <c r="C102" s="148" t="s">
        <v>55</v>
      </c>
      <c r="D102" s="174">
        <v>1</v>
      </c>
      <c r="E102" s="175"/>
      <c r="F102" s="146" t="s">
        <v>107</v>
      </c>
      <c r="G102" s="94">
        <f t="shared" si="5"/>
        <v>0</v>
      </c>
      <c r="H102" s="137"/>
    </row>
    <row r="103" spans="1:8" s="140" customFormat="1" ht="43.5" x14ac:dyDescent="0.25">
      <c r="A103" s="214">
        <v>3.16</v>
      </c>
      <c r="B103" s="217" t="s">
        <v>144</v>
      </c>
      <c r="C103" s="148" t="s">
        <v>55</v>
      </c>
      <c r="D103" s="174">
        <v>1</v>
      </c>
      <c r="E103" s="175"/>
      <c r="F103" s="146" t="s">
        <v>107</v>
      </c>
      <c r="G103" s="94">
        <f t="shared" si="5"/>
        <v>0</v>
      </c>
      <c r="H103" s="137"/>
    </row>
    <row r="104" spans="1:8" s="140" customFormat="1" ht="43.5" x14ac:dyDescent="0.25">
      <c r="A104" s="214">
        <v>3.17</v>
      </c>
      <c r="B104" s="217" t="s">
        <v>145</v>
      </c>
      <c r="C104" s="148" t="s">
        <v>127</v>
      </c>
      <c r="D104" s="174">
        <v>2</v>
      </c>
      <c r="E104" s="175"/>
      <c r="F104" s="146" t="s">
        <v>107</v>
      </c>
      <c r="G104" s="94">
        <f t="shared" si="5"/>
        <v>0</v>
      </c>
      <c r="H104" s="137"/>
    </row>
    <row r="105" spans="1:8" s="140" customFormat="1" ht="20.25" customHeight="1" x14ac:dyDescent="0.25">
      <c r="A105" s="214">
        <v>3.18</v>
      </c>
      <c r="B105" s="217" t="s">
        <v>146</v>
      </c>
      <c r="C105" s="148" t="s">
        <v>55</v>
      </c>
      <c r="D105" s="174">
        <v>2</v>
      </c>
      <c r="E105" s="175"/>
      <c r="F105" s="146" t="s">
        <v>107</v>
      </c>
      <c r="G105" s="94">
        <f t="shared" si="5"/>
        <v>0</v>
      </c>
      <c r="H105" s="137"/>
    </row>
    <row r="106" spans="1:8" x14ac:dyDescent="0.35">
      <c r="A106" s="210"/>
      <c r="B106" s="158" t="s">
        <v>147</v>
      </c>
      <c r="C106" s="158"/>
      <c r="D106" s="158"/>
      <c r="E106" s="159"/>
      <c r="F106" s="157">
        <f>SUM(F84:F105)</f>
        <v>0</v>
      </c>
      <c r="G106" s="100">
        <f>SUM(G85:G105)</f>
        <v>0</v>
      </c>
    </row>
    <row r="107" spans="1:8" ht="15" thickBot="1" x14ac:dyDescent="0.4">
      <c r="A107" s="128"/>
      <c r="B107" s="101"/>
      <c r="C107" s="101"/>
      <c r="D107" s="101"/>
      <c r="E107" s="79"/>
      <c r="F107" s="154"/>
      <c r="G107" s="99"/>
    </row>
    <row r="108" spans="1:8" ht="15" thickTop="1" x14ac:dyDescent="0.35">
      <c r="A108" s="104"/>
      <c r="B108" s="147"/>
      <c r="C108" s="147"/>
      <c r="D108" s="147"/>
      <c r="E108" s="160"/>
      <c r="F108" s="157"/>
      <c r="G108" s="100"/>
    </row>
    <row r="109" spans="1:8" s="140" customFormat="1" ht="21.75" customHeight="1" x14ac:dyDescent="0.25">
      <c r="A109" s="219"/>
      <c r="B109" s="220" t="s">
        <v>148</v>
      </c>
      <c r="C109" s="178"/>
      <c r="D109" s="179"/>
      <c r="E109" s="180"/>
      <c r="F109" s="146"/>
      <c r="G109" s="94"/>
      <c r="H109" s="137"/>
    </row>
    <row r="110" spans="1:8" s="140" customFormat="1" ht="42.75" customHeight="1" x14ac:dyDescent="0.25">
      <c r="A110" s="221" t="s">
        <v>149</v>
      </c>
      <c r="B110" s="222" t="s">
        <v>150</v>
      </c>
      <c r="C110" s="148" t="s">
        <v>127</v>
      </c>
      <c r="D110" s="181">
        <v>1</v>
      </c>
      <c r="E110" s="182"/>
      <c r="F110" s="146" t="s">
        <v>107</v>
      </c>
      <c r="G110" s="94">
        <f t="shared" si="5"/>
        <v>0</v>
      </c>
      <c r="H110" s="137"/>
    </row>
    <row r="111" spans="1:8" s="140" customFormat="1" x14ac:dyDescent="0.25">
      <c r="A111" s="219"/>
      <c r="B111" s="220" t="s">
        <v>151</v>
      </c>
      <c r="C111" s="178"/>
      <c r="D111" s="183"/>
      <c r="E111" s="180"/>
      <c r="F111" s="146"/>
      <c r="G111" s="94">
        <f t="shared" si="5"/>
        <v>0</v>
      </c>
      <c r="H111" s="137"/>
    </row>
    <row r="112" spans="1:8" s="140" customFormat="1" ht="45.75" customHeight="1" x14ac:dyDescent="0.25">
      <c r="A112" s="221" t="s">
        <v>152</v>
      </c>
      <c r="B112" s="223" t="s">
        <v>153</v>
      </c>
      <c r="C112" s="148" t="s">
        <v>55</v>
      </c>
      <c r="D112" s="179">
        <v>1</v>
      </c>
      <c r="E112" s="180"/>
      <c r="F112" s="146" t="s">
        <v>107</v>
      </c>
      <c r="G112" s="94">
        <f t="shared" si="5"/>
        <v>0</v>
      </c>
      <c r="H112" s="137"/>
    </row>
    <row r="113" spans="1:8" s="140" customFormat="1" ht="21.75" customHeight="1" x14ac:dyDescent="0.25">
      <c r="A113" s="221"/>
      <c r="B113" s="220" t="s">
        <v>154</v>
      </c>
      <c r="C113" s="178"/>
      <c r="D113" s="179"/>
      <c r="E113" s="180"/>
      <c r="F113" s="146" t="s">
        <v>107</v>
      </c>
      <c r="G113" s="94">
        <f t="shared" si="5"/>
        <v>0</v>
      </c>
      <c r="H113" s="137"/>
    </row>
    <row r="114" spans="1:8" s="140" customFormat="1" ht="35.25" customHeight="1" x14ac:dyDescent="0.25">
      <c r="A114" s="221" t="s">
        <v>155</v>
      </c>
      <c r="B114" s="224" t="s">
        <v>156</v>
      </c>
      <c r="C114" s="184" t="s">
        <v>90</v>
      </c>
      <c r="D114" s="185">
        <v>207</v>
      </c>
      <c r="E114" s="186"/>
      <c r="F114" s="146" t="s">
        <v>107</v>
      </c>
      <c r="G114" s="94">
        <f t="shared" si="5"/>
        <v>0</v>
      </c>
      <c r="H114" s="137"/>
    </row>
    <row r="115" spans="1:8" s="140" customFormat="1" ht="32.25" customHeight="1" x14ac:dyDescent="0.25">
      <c r="A115" s="221" t="s">
        <v>157</v>
      </c>
      <c r="B115" s="224" t="s">
        <v>158</v>
      </c>
      <c r="C115" s="184" t="s">
        <v>90</v>
      </c>
      <c r="D115" s="185">
        <v>60</v>
      </c>
      <c r="E115" s="186"/>
      <c r="F115" s="146" t="s">
        <v>107</v>
      </c>
      <c r="G115" s="94">
        <f t="shared" si="5"/>
        <v>0</v>
      </c>
      <c r="H115" s="137"/>
    </row>
    <row r="116" spans="1:8" s="80" customFormat="1" ht="43.5" x14ac:dyDescent="0.25">
      <c r="A116" s="221" t="s">
        <v>159</v>
      </c>
      <c r="B116" s="194" t="s">
        <v>160</v>
      </c>
      <c r="C116" s="148" t="s">
        <v>127</v>
      </c>
      <c r="D116" s="148">
        <v>1</v>
      </c>
      <c r="E116" s="149"/>
      <c r="F116" s="143">
        <f>E116*D116</f>
        <v>0</v>
      </c>
      <c r="G116" s="92"/>
    </row>
    <row r="117" spans="1:8" s="80" customFormat="1" ht="29" x14ac:dyDescent="0.25">
      <c r="A117" s="221" t="s">
        <v>161</v>
      </c>
      <c r="B117" s="194" t="s">
        <v>162</v>
      </c>
      <c r="C117" s="148" t="s">
        <v>55</v>
      </c>
      <c r="D117" s="148">
        <v>1</v>
      </c>
      <c r="E117" s="149"/>
      <c r="F117" s="143">
        <f>E117*D117</f>
        <v>0</v>
      </c>
      <c r="G117" s="92"/>
    </row>
    <row r="118" spans="1:8" s="80" customFormat="1" ht="29" x14ac:dyDescent="0.25">
      <c r="A118" s="221" t="s">
        <v>163</v>
      </c>
      <c r="B118" s="194" t="s">
        <v>164</v>
      </c>
      <c r="C118" s="148" t="s">
        <v>55</v>
      </c>
      <c r="D118" s="148">
        <v>1</v>
      </c>
      <c r="E118" s="149"/>
      <c r="F118" s="143">
        <f t="shared" ref="F118:F120" si="6">E118*D118</f>
        <v>0</v>
      </c>
      <c r="G118" s="92"/>
    </row>
    <row r="119" spans="1:8" s="80" customFormat="1" ht="29" x14ac:dyDescent="0.25">
      <c r="A119" s="221" t="s">
        <v>165</v>
      </c>
      <c r="B119" s="194" t="s">
        <v>166</v>
      </c>
      <c r="C119" s="148" t="s">
        <v>55</v>
      </c>
      <c r="D119" s="148">
        <v>1</v>
      </c>
      <c r="E119" s="149"/>
      <c r="F119" s="143">
        <f t="shared" si="6"/>
        <v>0</v>
      </c>
      <c r="G119" s="92"/>
    </row>
    <row r="120" spans="1:8" s="80" customFormat="1" ht="58" x14ac:dyDescent="0.25">
      <c r="A120" s="221" t="s">
        <v>167</v>
      </c>
      <c r="B120" s="194" t="s">
        <v>168</v>
      </c>
      <c r="C120" s="148" t="s">
        <v>55</v>
      </c>
      <c r="D120" s="148">
        <v>1</v>
      </c>
      <c r="E120" s="149"/>
      <c r="F120" s="143">
        <f t="shared" si="6"/>
        <v>0</v>
      </c>
      <c r="G120" s="92"/>
    </row>
    <row r="121" spans="1:8" s="80" customFormat="1" x14ac:dyDescent="0.25">
      <c r="A121" s="103"/>
      <c r="B121" s="194"/>
      <c r="C121" s="148"/>
      <c r="D121" s="148"/>
      <c r="E121" s="149"/>
      <c r="F121" s="143"/>
      <c r="G121" s="92"/>
    </row>
    <row r="122" spans="1:8" s="80" customFormat="1" x14ac:dyDescent="0.25">
      <c r="A122" s="103"/>
      <c r="B122" s="194"/>
      <c r="C122" s="148"/>
      <c r="D122" s="148"/>
      <c r="E122" s="149"/>
      <c r="F122" s="143"/>
      <c r="G122" s="92"/>
    </row>
    <row r="123" spans="1:8" s="80" customFormat="1" x14ac:dyDescent="0.25">
      <c r="A123" s="103"/>
      <c r="B123" s="194"/>
      <c r="C123" s="148"/>
      <c r="D123" s="148"/>
      <c r="E123" s="149"/>
      <c r="F123" s="143"/>
      <c r="G123" s="92"/>
    </row>
    <row r="124" spans="1:8" x14ac:dyDescent="0.35">
      <c r="A124" s="210"/>
      <c r="B124" s="158" t="s">
        <v>147</v>
      </c>
      <c r="C124" s="158"/>
      <c r="D124" s="158"/>
      <c r="E124" s="159"/>
      <c r="F124" s="157">
        <f>SUM(F109:F121)</f>
        <v>0</v>
      </c>
      <c r="G124" s="100">
        <f>SUM(G110:G121)</f>
        <v>0</v>
      </c>
    </row>
    <row r="125" spans="1:8" x14ac:dyDescent="0.35">
      <c r="A125" s="210"/>
      <c r="B125" s="158"/>
      <c r="C125" s="158"/>
      <c r="D125" s="158"/>
      <c r="E125" s="159"/>
      <c r="F125" s="157"/>
      <c r="G125" s="100"/>
    </row>
    <row r="126" spans="1:8" x14ac:dyDescent="0.35">
      <c r="A126" s="210"/>
      <c r="B126" s="158"/>
      <c r="C126" s="158"/>
      <c r="D126" s="158"/>
      <c r="E126" s="159"/>
      <c r="F126" s="157"/>
      <c r="G126" s="100"/>
    </row>
    <row r="127" spans="1:8" x14ac:dyDescent="0.35">
      <c r="A127" s="210"/>
      <c r="B127" s="158"/>
      <c r="C127" s="158"/>
      <c r="D127" s="158"/>
      <c r="E127" s="159"/>
      <c r="F127" s="157"/>
      <c r="G127" s="100"/>
    </row>
    <row r="128" spans="1:8" s="80" customFormat="1" x14ac:dyDescent="0.25">
      <c r="A128" s="103"/>
      <c r="B128" s="194" t="s">
        <v>169</v>
      </c>
      <c r="C128" s="148"/>
      <c r="D128" s="148"/>
      <c r="E128" s="149"/>
      <c r="F128" s="143"/>
      <c r="G128" s="92"/>
    </row>
    <row r="129" spans="1:7" s="80" customFormat="1" x14ac:dyDescent="0.25">
      <c r="A129" s="103"/>
      <c r="B129" s="194"/>
      <c r="C129" s="148"/>
      <c r="D129" s="148"/>
      <c r="E129" s="149"/>
      <c r="F129" s="143"/>
      <c r="G129" s="92"/>
    </row>
    <row r="130" spans="1:7" s="80" customFormat="1" x14ac:dyDescent="0.25">
      <c r="A130" s="103"/>
      <c r="B130" s="194" t="s">
        <v>170</v>
      </c>
      <c r="C130" s="148"/>
      <c r="D130" s="148"/>
      <c r="E130" s="149"/>
      <c r="F130" s="143">
        <f>F106</f>
        <v>0</v>
      </c>
      <c r="G130" s="92">
        <f>G106</f>
        <v>0</v>
      </c>
    </row>
    <row r="131" spans="1:7" s="80" customFormat="1" x14ac:dyDescent="0.25">
      <c r="A131" s="103"/>
      <c r="B131" s="194"/>
      <c r="C131" s="148"/>
      <c r="D131" s="148"/>
      <c r="E131" s="149"/>
      <c r="F131" s="143"/>
      <c r="G131" s="92"/>
    </row>
    <row r="132" spans="1:7" s="80" customFormat="1" x14ac:dyDescent="0.25">
      <c r="A132" s="103"/>
      <c r="B132" s="194" t="s">
        <v>171</v>
      </c>
      <c r="C132" s="148"/>
      <c r="D132" s="148"/>
      <c r="E132" s="149"/>
      <c r="F132" s="143">
        <f>F124</f>
        <v>0</v>
      </c>
      <c r="G132" s="92">
        <f>G124</f>
        <v>0</v>
      </c>
    </row>
    <row r="133" spans="1:7" s="80" customFormat="1" x14ac:dyDescent="0.25">
      <c r="A133" s="103"/>
      <c r="B133" s="194"/>
      <c r="C133" s="148"/>
      <c r="D133" s="148"/>
      <c r="E133" s="149"/>
      <c r="F133" s="143"/>
      <c r="G133" s="92"/>
    </row>
    <row r="134" spans="1:7" s="80" customFormat="1" x14ac:dyDescent="0.25">
      <c r="A134" s="103"/>
      <c r="B134" s="194"/>
      <c r="C134" s="148"/>
      <c r="D134" s="148"/>
      <c r="E134" s="149"/>
      <c r="F134" s="143"/>
      <c r="G134" s="92"/>
    </row>
    <row r="135" spans="1:7" s="80" customFormat="1" x14ac:dyDescent="0.25">
      <c r="A135" s="103"/>
      <c r="B135" s="194"/>
      <c r="C135" s="148"/>
      <c r="D135" s="148"/>
      <c r="E135" s="149"/>
      <c r="F135" s="143"/>
      <c r="G135" s="92"/>
    </row>
    <row r="136" spans="1:7" s="80" customFormat="1" x14ac:dyDescent="0.25">
      <c r="A136" s="103"/>
      <c r="B136" s="194"/>
      <c r="C136" s="148"/>
      <c r="D136" s="148"/>
      <c r="E136" s="149"/>
      <c r="F136" s="143"/>
      <c r="G136" s="92"/>
    </row>
    <row r="137" spans="1:7" s="80" customFormat="1" x14ac:dyDescent="0.25">
      <c r="A137" s="103"/>
      <c r="B137" s="194"/>
      <c r="C137" s="148"/>
      <c r="D137" s="148"/>
      <c r="E137" s="149"/>
      <c r="F137" s="143"/>
      <c r="G137" s="92"/>
    </row>
    <row r="138" spans="1:7" s="80" customFormat="1" x14ac:dyDescent="0.25">
      <c r="A138" s="103"/>
      <c r="B138" s="194"/>
      <c r="C138" s="148"/>
      <c r="D138" s="148"/>
      <c r="E138" s="149"/>
      <c r="F138" s="143"/>
      <c r="G138" s="92"/>
    </row>
    <row r="139" spans="1:7" x14ac:dyDescent="0.35">
      <c r="A139" s="104"/>
      <c r="B139" s="190" t="s">
        <v>172</v>
      </c>
      <c r="C139" s="161"/>
      <c r="D139" s="161"/>
      <c r="E139" s="162"/>
      <c r="F139" s="157">
        <f>SUM(F129:F132)</f>
        <v>0</v>
      </c>
      <c r="G139" s="100">
        <f>SUM(G128:G132)</f>
        <v>0</v>
      </c>
    </row>
    <row r="140" spans="1:7" ht="15" thickBot="1" x14ac:dyDescent="0.4">
      <c r="A140" s="128"/>
      <c r="B140" s="97"/>
      <c r="C140" s="105"/>
      <c r="D140" s="105"/>
      <c r="E140" s="81"/>
      <c r="F140" s="154"/>
      <c r="G140" s="99"/>
    </row>
    <row r="141" spans="1:7" ht="15" thickTop="1" x14ac:dyDescent="0.35">
      <c r="A141" s="104"/>
      <c r="B141" s="190"/>
      <c r="C141" s="161"/>
      <c r="D141" s="161"/>
      <c r="E141" s="162"/>
      <c r="F141" s="157"/>
      <c r="G141" s="100"/>
    </row>
    <row r="142" spans="1:7" x14ac:dyDescent="0.35">
      <c r="A142" s="129"/>
      <c r="B142" s="187" t="s">
        <v>173</v>
      </c>
      <c r="C142" s="187"/>
      <c r="D142" s="187"/>
      <c r="E142" s="188"/>
      <c r="F142" s="187"/>
      <c r="G142" s="106"/>
    </row>
    <row r="143" spans="1:7" ht="22.4" customHeight="1" x14ac:dyDescent="0.35">
      <c r="A143" s="125"/>
      <c r="B143" s="225"/>
      <c r="C143" s="161"/>
      <c r="D143" s="161"/>
      <c r="E143" s="162"/>
      <c r="F143" s="161"/>
      <c r="G143" s="91"/>
    </row>
    <row r="144" spans="1:7" ht="22.4" customHeight="1" x14ac:dyDescent="0.35">
      <c r="A144" s="104">
        <v>1</v>
      </c>
      <c r="B144" s="196" t="s">
        <v>174</v>
      </c>
      <c r="C144" s="146"/>
      <c r="D144" s="146"/>
      <c r="E144" s="189" t="s">
        <v>175</v>
      </c>
      <c r="F144" s="146">
        <f>F36</f>
        <v>0</v>
      </c>
      <c r="G144" s="96"/>
    </row>
    <row r="145" spans="1:7" ht="22.4" customHeight="1" x14ac:dyDescent="0.35">
      <c r="A145" s="104"/>
      <c r="B145" s="196"/>
      <c r="C145" s="146"/>
      <c r="D145" s="146"/>
      <c r="E145" s="189"/>
      <c r="F145" s="146"/>
      <c r="G145" s="96"/>
    </row>
    <row r="146" spans="1:7" ht="22.4" customHeight="1" x14ac:dyDescent="0.35">
      <c r="A146" s="104">
        <v>2</v>
      </c>
      <c r="B146" s="209" t="s">
        <v>176</v>
      </c>
      <c r="C146" s="146"/>
      <c r="D146" s="146"/>
      <c r="E146" s="189"/>
      <c r="F146" s="146">
        <f>F80</f>
        <v>0</v>
      </c>
      <c r="G146" s="96"/>
    </row>
    <row r="147" spans="1:7" ht="22.4" customHeight="1" x14ac:dyDescent="0.35">
      <c r="A147" s="104"/>
      <c r="B147" s="209"/>
      <c r="C147" s="146"/>
      <c r="D147" s="146"/>
      <c r="E147" s="189"/>
      <c r="F147" s="146"/>
      <c r="G147" s="96"/>
    </row>
    <row r="148" spans="1:7" x14ac:dyDescent="0.35">
      <c r="A148" s="104">
        <v>3</v>
      </c>
      <c r="B148" s="226" t="s">
        <v>184</v>
      </c>
      <c r="C148" s="146"/>
      <c r="D148" s="146"/>
      <c r="E148" s="189"/>
      <c r="F148" s="146">
        <f>F139</f>
        <v>0</v>
      </c>
      <c r="G148" s="96"/>
    </row>
    <row r="149" spans="1:7" x14ac:dyDescent="0.35">
      <c r="A149" s="104"/>
      <c r="B149" s="209"/>
      <c r="C149" s="146"/>
      <c r="D149" s="146"/>
      <c r="E149" s="189"/>
      <c r="F149" s="146"/>
      <c r="G149" s="96"/>
    </row>
    <row r="150" spans="1:7" ht="58.5" customHeight="1" x14ac:dyDescent="0.35">
      <c r="A150" s="104">
        <v>4</v>
      </c>
      <c r="B150" s="231" t="s">
        <v>189</v>
      </c>
      <c r="C150" s="146"/>
      <c r="D150" s="146"/>
      <c r="E150" s="189"/>
      <c r="F150" s="157">
        <f>G150</f>
        <v>0</v>
      </c>
      <c r="G150" s="100">
        <f>G139+G80+G36</f>
        <v>0</v>
      </c>
    </row>
    <row r="151" spans="1:7" ht="22.4" customHeight="1" x14ac:dyDescent="0.35">
      <c r="A151" s="104"/>
      <c r="B151" s="227"/>
      <c r="C151" s="146"/>
      <c r="D151" s="146"/>
      <c r="E151" s="189"/>
      <c r="F151" s="157"/>
      <c r="G151" s="100"/>
    </row>
    <row r="152" spans="1:7" ht="22.4" customHeight="1" x14ac:dyDescent="0.35">
      <c r="A152" s="104"/>
      <c r="B152" s="158"/>
      <c r="C152" s="158"/>
      <c r="D152" s="158"/>
      <c r="E152" s="159"/>
      <c r="F152" s="146"/>
      <c r="G152" s="96"/>
    </row>
    <row r="153" spans="1:7" ht="22.4" customHeight="1" x14ac:dyDescent="0.35">
      <c r="A153" s="104"/>
      <c r="B153" s="158"/>
      <c r="C153" s="158"/>
      <c r="D153" s="158"/>
      <c r="E153" s="159"/>
      <c r="F153" s="146"/>
      <c r="G153" s="96"/>
    </row>
    <row r="154" spans="1:7" ht="22.4" customHeight="1" x14ac:dyDescent="0.35">
      <c r="A154" s="104"/>
      <c r="B154" s="158"/>
      <c r="C154" s="158"/>
      <c r="D154" s="158"/>
      <c r="E154" s="159"/>
      <c r="F154" s="146"/>
      <c r="G154" s="96"/>
    </row>
    <row r="155" spans="1:7" ht="22.4" customHeight="1" x14ac:dyDescent="0.35">
      <c r="A155" s="104"/>
      <c r="B155" s="158"/>
      <c r="C155" s="158"/>
      <c r="D155" s="158"/>
      <c r="E155" s="159"/>
      <c r="F155" s="146"/>
      <c r="G155" s="96"/>
    </row>
    <row r="156" spans="1:7" ht="22.4" customHeight="1" x14ac:dyDescent="0.35">
      <c r="A156" s="104"/>
      <c r="B156" s="158"/>
      <c r="C156" s="158"/>
      <c r="D156" s="158"/>
      <c r="E156" s="159"/>
      <c r="F156" s="146"/>
      <c r="G156" s="96"/>
    </row>
    <row r="157" spans="1:7" ht="22.4" customHeight="1" x14ac:dyDescent="0.35">
      <c r="A157" s="104"/>
      <c r="B157" s="158"/>
      <c r="C157" s="158"/>
      <c r="D157" s="158"/>
      <c r="E157" s="159"/>
      <c r="F157" s="146"/>
      <c r="G157" s="96"/>
    </row>
    <row r="158" spans="1:7" ht="22.4" customHeight="1" x14ac:dyDescent="0.35">
      <c r="A158" s="104"/>
      <c r="B158" s="158"/>
      <c r="C158" s="158"/>
      <c r="D158" s="158"/>
      <c r="E158" s="159"/>
      <c r="F158" s="146"/>
      <c r="G158" s="96"/>
    </row>
    <row r="159" spans="1:7" ht="22.4" customHeight="1" x14ac:dyDescent="0.35">
      <c r="A159" s="104"/>
      <c r="B159" s="158"/>
      <c r="C159" s="158"/>
      <c r="D159" s="158"/>
      <c r="E159" s="159"/>
      <c r="F159" s="146"/>
      <c r="G159" s="96"/>
    </row>
    <row r="160" spans="1:7" ht="22.4" customHeight="1" x14ac:dyDescent="0.35">
      <c r="A160" s="104"/>
      <c r="B160" s="158"/>
      <c r="C160" s="158"/>
      <c r="D160" s="158"/>
      <c r="E160" s="159"/>
      <c r="F160" s="146"/>
      <c r="G160" s="96"/>
    </row>
    <row r="161" spans="1:7" ht="22.4" customHeight="1" x14ac:dyDescent="0.35">
      <c r="A161" s="104"/>
      <c r="B161" s="158"/>
      <c r="C161" s="158"/>
      <c r="D161" s="158"/>
      <c r="E161" s="159"/>
      <c r="F161" s="146"/>
      <c r="G161" s="96"/>
    </row>
    <row r="162" spans="1:7" ht="22.4" customHeight="1" x14ac:dyDescent="0.35">
      <c r="A162" s="104"/>
      <c r="B162" s="158"/>
      <c r="C162" s="158"/>
      <c r="D162" s="158"/>
      <c r="E162" s="159"/>
      <c r="F162" s="146"/>
      <c r="G162" s="96"/>
    </row>
    <row r="163" spans="1:7" ht="22.4" customHeight="1" x14ac:dyDescent="0.35">
      <c r="A163" s="104"/>
      <c r="B163" s="158"/>
      <c r="C163" s="158"/>
      <c r="D163" s="158"/>
      <c r="E163" s="159"/>
      <c r="F163" s="146"/>
      <c r="G163" s="96"/>
    </row>
    <row r="164" spans="1:7" ht="22.4" customHeight="1" x14ac:dyDescent="0.35">
      <c r="A164" s="104"/>
      <c r="B164" s="158"/>
      <c r="C164" s="158"/>
      <c r="D164" s="158"/>
      <c r="E164" s="159"/>
      <c r="F164" s="146"/>
      <c r="G164" s="96"/>
    </row>
    <row r="165" spans="1:7" ht="22.4" customHeight="1" x14ac:dyDescent="0.35">
      <c r="A165" s="104"/>
      <c r="B165" s="158"/>
      <c r="C165" s="158"/>
      <c r="D165" s="158"/>
      <c r="E165" s="159"/>
      <c r="F165" s="146"/>
      <c r="G165" s="96"/>
    </row>
    <row r="166" spans="1:7" ht="22.4" customHeight="1" x14ac:dyDescent="0.35">
      <c r="A166" s="104"/>
      <c r="B166" s="158"/>
      <c r="C166" s="158"/>
      <c r="D166" s="158"/>
      <c r="E166" s="159"/>
      <c r="F166" s="146"/>
      <c r="G166" s="96"/>
    </row>
    <row r="167" spans="1:7" ht="22.4" customHeight="1" x14ac:dyDescent="0.35">
      <c r="A167" s="104"/>
      <c r="B167" s="158"/>
      <c r="C167" s="158"/>
      <c r="D167" s="158"/>
      <c r="E167" s="159"/>
      <c r="F167" s="146"/>
      <c r="G167" s="96"/>
    </row>
    <row r="168" spans="1:7" ht="22.4" customHeight="1" x14ac:dyDescent="0.35">
      <c r="A168" s="104"/>
      <c r="B168" s="190"/>
      <c r="C168" s="190"/>
      <c r="D168" s="190"/>
      <c r="E168" s="191"/>
      <c r="F168" s="146"/>
      <c r="G168" s="96"/>
    </row>
    <row r="169" spans="1:7" ht="22.4" customHeight="1" x14ac:dyDescent="0.35">
      <c r="A169" s="104"/>
      <c r="B169" s="227"/>
      <c r="C169" s="146"/>
      <c r="D169" s="146"/>
      <c r="E169" s="189"/>
      <c r="F169" s="157"/>
      <c r="G169" s="100"/>
    </row>
    <row r="170" spans="1:7" ht="22.4" customHeight="1" x14ac:dyDescent="0.35">
      <c r="A170" s="104"/>
      <c r="B170" s="227"/>
      <c r="C170" s="146"/>
      <c r="D170" s="146"/>
      <c r="E170" s="189"/>
      <c r="F170" s="157"/>
      <c r="G170" s="100"/>
    </row>
    <row r="171" spans="1:7" ht="22.4" customHeight="1" x14ac:dyDescent="0.35">
      <c r="A171" s="104"/>
      <c r="B171" s="227"/>
      <c r="C171" s="146"/>
      <c r="D171" s="146"/>
      <c r="E171" s="189"/>
      <c r="F171" s="157"/>
      <c r="G171" s="100"/>
    </row>
    <row r="172" spans="1:7" ht="22.4" customHeight="1" x14ac:dyDescent="0.35">
      <c r="A172" s="104"/>
      <c r="B172" s="192"/>
      <c r="C172" s="192"/>
      <c r="D172" s="192"/>
      <c r="E172" s="193"/>
      <c r="F172" s="146"/>
      <c r="G172" s="96"/>
    </row>
    <row r="173" spans="1:7" ht="22.4" customHeight="1" x14ac:dyDescent="0.35">
      <c r="A173" s="104"/>
      <c r="B173" s="192"/>
      <c r="C173" s="192"/>
      <c r="D173" s="192"/>
      <c r="E173" s="193"/>
      <c r="F173" s="146"/>
      <c r="G173" s="96"/>
    </row>
    <row r="174" spans="1:7" ht="22.4" customHeight="1" x14ac:dyDescent="0.35">
      <c r="A174" s="104"/>
      <c r="B174" s="194"/>
      <c r="C174" s="194"/>
      <c r="D174" s="194"/>
      <c r="E174" s="195"/>
      <c r="F174" s="146"/>
      <c r="G174" s="96"/>
    </row>
    <row r="175" spans="1:7" ht="22.4" customHeight="1" x14ac:dyDescent="0.35">
      <c r="A175" s="104"/>
      <c r="B175" s="196"/>
      <c r="C175" s="196"/>
      <c r="D175" s="196"/>
      <c r="E175" s="197"/>
      <c r="F175" s="146"/>
      <c r="G175" s="96"/>
    </row>
    <row r="176" spans="1:7" x14ac:dyDescent="0.35">
      <c r="A176" s="130"/>
      <c r="B176" s="228"/>
      <c r="C176" s="198"/>
      <c r="D176" s="198"/>
      <c r="E176" s="199"/>
      <c r="F176" s="198"/>
      <c r="G176" s="107"/>
    </row>
    <row r="177" spans="1:7" ht="22.4" customHeight="1" x14ac:dyDescent="0.35">
      <c r="A177" s="130"/>
      <c r="B177" s="108" t="s">
        <v>178</v>
      </c>
      <c r="C177" s="109"/>
      <c r="D177" s="109"/>
      <c r="E177" s="109"/>
      <c r="F177" s="109">
        <f>SUM(F143:F176)</f>
        <v>0</v>
      </c>
      <c r="G177" s="110">
        <f>SUM(G143:G176)</f>
        <v>0</v>
      </c>
    </row>
    <row r="178" spans="1:7" ht="15" thickBot="1" x14ac:dyDescent="0.4">
      <c r="A178" s="131"/>
      <c r="B178" s="270"/>
      <c r="C178" s="271"/>
      <c r="D178" s="271"/>
      <c r="E178" s="271"/>
      <c r="F178" s="271"/>
      <c r="G178" s="134"/>
    </row>
    <row r="179" spans="1:7" ht="15" thickTop="1" x14ac:dyDescent="0.35"/>
  </sheetData>
  <mergeCells count="4">
    <mergeCell ref="A3:F3"/>
    <mergeCell ref="B178:F178"/>
    <mergeCell ref="A1:G1"/>
    <mergeCell ref="A2:G2"/>
  </mergeCells>
  <pageMargins left="0.82677165354330717" right="0.47244094488188981" top="0.43307086614173229" bottom="0.74803149606299213" header="0.39370078740157483" footer="0.51181102362204722"/>
  <pageSetup scale="80" orientation="portrait" r:id="rId1"/>
  <headerFooter>
    <oddFooter>&amp;LKaekem Borehole&amp;Rpage &amp;P</oddFooter>
  </headerFooter>
  <rowBreaks count="4" manualBreakCount="4">
    <brk id="36" max="16383" man="1"/>
    <brk id="81" max="16383" man="1"/>
    <brk id="107" max="16383" man="1"/>
    <brk id="140" max="6" man="1"/>
  </rowBreaks>
  <colBreaks count="1" manualBreakCount="1">
    <brk id="7" max="1048575" man="1"/>
  </colBreaks>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16"/>
  <sheetViews>
    <sheetView view="pageBreakPreview" zoomScale="60" workbookViewId="0">
      <selection activeCell="O5" sqref="O5"/>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77</v>
      </c>
      <c r="C5" s="253"/>
      <c r="D5" s="253"/>
      <c r="E5" s="253"/>
      <c r="F5" s="253"/>
      <c r="G5" s="253"/>
      <c r="H5" s="253"/>
      <c r="I5" s="1"/>
    </row>
    <row r="6" spans="1:9" ht="36" x14ac:dyDescent="0.8">
      <c r="A6" s="1"/>
      <c r="B6" s="253" t="s">
        <v>78</v>
      </c>
      <c r="C6" s="253"/>
      <c r="D6" s="253"/>
      <c r="E6" s="253"/>
      <c r="F6" s="253"/>
      <c r="G6" s="253"/>
      <c r="H6" s="253"/>
      <c r="I6" s="1"/>
    </row>
    <row r="7" spans="1:9" ht="36" x14ac:dyDescent="0.8">
      <c r="A7" s="1"/>
      <c r="B7" s="253" t="s">
        <v>185</v>
      </c>
      <c r="C7" s="253"/>
      <c r="D7" s="253"/>
      <c r="E7" s="253"/>
      <c r="F7" s="253"/>
      <c r="G7" s="253"/>
      <c r="H7" s="253"/>
      <c r="I7" s="1"/>
    </row>
    <row r="8" spans="1:9" ht="36" x14ac:dyDescent="0.8">
      <c r="A8" s="1"/>
      <c r="B8" s="254"/>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4">
    <mergeCell ref="B5:H5"/>
    <mergeCell ref="B6:H6"/>
    <mergeCell ref="B7:H7"/>
    <mergeCell ref="B8:H8"/>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180"/>
  <sheetViews>
    <sheetView view="pageBreakPreview" zoomScale="70" zoomScaleSheetLayoutView="70" workbookViewId="0">
      <selection activeCell="B152" sqref="B152"/>
    </sheetView>
  </sheetViews>
  <sheetFormatPr defaultColWidth="9.453125" defaultRowHeight="14.5" x14ac:dyDescent="0.35"/>
  <cols>
    <col min="1" max="1" width="5.90625" style="132" bestFit="1" customWidth="1"/>
    <col min="2" max="2" width="53.08984375" style="75" customWidth="1"/>
    <col min="3" max="3" width="5" style="83" bestFit="1" customWidth="1"/>
    <col min="4" max="4" width="5.453125" style="83" customWidth="1"/>
    <col min="5" max="5" width="13.54296875" style="83" customWidth="1"/>
    <col min="6" max="7" width="16.54296875" style="83" customWidth="1"/>
    <col min="8" max="16384" width="9.453125" style="75"/>
  </cols>
  <sheetData>
    <row r="1" spans="1:10" ht="39.65" customHeight="1" x14ac:dyDescent="0.35">
      <c r="A1" s="268" t="s">
        <v>53</v>
      </c>
      <c r="B1" s="268"/>
      <c r="C1" s="268"/>
      <c r="D1" s="268"/>
      <c r="E1" s="268"/>
      <c r="F1" s="268"/>
      <c r="G1" s="268"/>
    </row>
    <row r="2" spans="1:10" ht="14.4" customHeight="1" x14ac:dyDescent="0.35">
      <c r="A2" s="268" t="s">
        <v>185</v>
      </c>
      <c r="B2" s="268"/>
      <c r="C2" s="268"/>
      <c r="D2" s="268"/>
      <c r="E2" s="268"/>
      <c r="F2" s="268"/>
      <c r="G2" s="268"/>
    </row>
    <row r="3" spans="1:10" ht="6.75" customHeight="1" thickBot="1" x14ac:dyDescent="0.4">
      <c r="A3" s="265"/>
      <c r="B3" s="265"/>
      <c r="C3" s="265"/>
      <c r="D3" s="265"/>
      <c r="E3" s="265"/>
      <c r="F3" s="265"/>
      <c r="G3" s="133"/>
    </row>
    <row r="4" spans="1:10" ht="29.5" thickTop="1" x14ac:dyDescent="0.35">
      <c r="A4" s="123" t="s">
        <v>55</v>
      </c>
      <c r="B4" s="85" t="s">
        <v>56</v>
      </c>
      <c r="C4" s="85" t="s">
        <v>57</v>
      </c>
      <c r="D4" s="85" t="s">
        <v>58</v>
      </c>
      <c r="E4" s="85" t="s">
        <v>81</v>
      </c>
      <c r="F4" s="85" t="s">
        <v>82</v>
      </c>
      <c r="G4" s="86" t="s">
        <v>83</v>
      </c>
    </row>
    <row r="5" spans="1:10" ht="7.5" customHeight="1" x14ac:dyDescent="0.35">
      <c r="A5" s="124"/>
      <c r="B5" s="88"/>
      <c r="C5" s="88"/>
      <c r="D5" s="88"/>
      <c r="E5" s="88"/>
      <c r="F5" s="88"/>
      <c r="G5" s="89"/>
    </row>
    <row r="6" spans="1:10" x14ac:dyDescent="0.35">
      <c r="A6" s="125"/>
      <c r="B6" s="161"/>
      <c r="C6" s="161"/>
      <c r="D6" s="161"/>
      <c r="E6" s="161"/>
      <c r="F6" s="161"/>
      <c r="G6" s="91"/>
    </row>
    <row r="7" spans="1:10" x14ac:dyDescent="0.35">
      <c r="A7" s="126"/>
      <c r="B7" s="201" t="s">
        <v>84</v>
      </c>
      <c r="C7" s="148"/>
      <c r="D7" s="148"/>
      <c r="E7" s="143"/>
      <c r="F7" s="143"/>
      <c r="G7" s="92"/>
      <c r="H7" s="77"/>
      <c r="I7" s="76"/>
      <c r="J7" s="77"/>
    </row>
    <row r="8" spans="1:10" x14ac:dyDescent="0.35">
      <c r="A8" s="126"/>
      <c r="B8" s="190" t="s">
        <v>85</v>
      </c>
      <c r="C8" s="148"/>
      <c r="D8" s="148"/>
      <c r="E8" s="149"/>
      <c r="F8" s="143"/>
      <c r="G8" s="92"/>
      <c r="H8" s="77"/>
      <c r="I8" s="76"/>
      <c r="J8" s="77"/>
    </row>
    <row r="9" spans="1:10" x14ac:dyDescent="0.35">
      <c r="A9" s="126" t="s">
        <v>62</v>
      </c>
      <c r="B9" s="202" t="s">
        <v>86</v>
      </c>
      <c r="C9" s="148"/>
      <c r="D9" s="148"/>
      <c r="E9" s="149"/>
      <c r="F9" s="143"/>
      <c r="G9" s="92"/>
      <c r="H9" s="77"/>
      <c r="I9" s="76"/>
      <c r="J9" s="77"/>
    </row>
    <row r="10" spans="1:10" ht="29" x14ac:dyDescent="0.35">
      <c r="A10" s="126"/>
      <c r="B10" s="190" t="s">
        <v>87</v>
      </c>
      <c r="C10" s="148"/>
      <c r="D10" s="148"/>
      <c r="E10" s="149"/>
      <c r="F10" s="143"/>
      <c r="G10" s="92"/>
      <c r="H10" s="77"/>
      <c r="I10" s="76"/>
      <c r="J10" s="77"/>
    </row>
    <row r="11" spans="1:10" x14ac:dyDescent="0.35">
      <c r="A11" s="112"/>
      <c r="B11" s="203" t="s">
        <v>88</v>
      </c>
      <c r="C11" s="148"/>
      <c r="D11" s="148"/>
      <c r="E11" s="149"/>
      <c r="F11" s="150"/>
      <c r="G11" s="94"/>
      <c r="H11" s="77"/>
      <c r="I11" s="76"/>
      <c r="J11" s="77"/>
    </row>
    <row r="12" spans="1:10" ht="70.400000000000006" customHeight="1" x14ac:dyDescent="0.35">
      <c r="A12" s="104">
        <v>1.01</v>
      </c>
      <c r="B12" s="194" t="s">
        <v>180</v>
      </c>
      <c r="C12" s="153" t="s">
        <v>90</v>
      </c>
      <c r="D12" s="153">
        <v>25</v>
      </c>
      <c r="E12" s="152"/>
      <c r="F12" s="150">
        <f>E12*D12</f>
        <v>0</v>
      </c>
      <c r="G12" s="94"/>
    </row>
    <row r="13" spans="1:10" ht="37.4" customHeight="1" x14ac:dyDescent="0.35">
      <c r="A13" s="104">
        <v>1.02</v>
      </c>
      <c r="B13" s="194" t="s">
        <v>91</v>
      </c>
      <c r="C13" s="153" t="s">
        <v>90</v>
      </c>
      <c r="D13" s="153">
        <v>35</v>
      </c>
      <c r="E13" s="152"/>
      <c r="F13" s="150">
        <f t="shared" ref="F13:F22" si="0">E13*D13</f>
        <v>0</v>
      </c>
      <c r="G13" s="94"/>
    </row>
    <row r="14" spans="1:10" x14ac:dyDescent="0.35">
      <c r="A14" s="104">
        <v>1.03</v>
      </c>
      <c r="B14" s="194" t="s">
        <v>181</v>
      </c>
      <c r="C14" s="153" t="s">
        <v>90</v>
      </c>
      <c r="D14" s="153">
        <v>70</v>
      </c>
      <c r="E14" s="152"/>
      <c r="F14" s="150">
        <f t="shared" si="0"/>
        <v>0</v>
      </c>
      <c r="G14" s="94"/>
    </row>
    <row r="15" spans="1:10" ht="37.4" customHeight="1" x14ac:dyDescent="0.35">
      <c r="A15" s="104">
        <v>1.04</v>
      </c>
      <c r="B15" s="209" t="s">
        <v>93</v>
      </c>
      <c r="C15" s="153" t="s">
        <v>71</v>
      </c>
      <c r="D15" s="153">
        <v>43</v>
      </c>
      <c r="E15" s="152"/>
      <c r="F15" s="150">
        <f t="shared" si="0"/>
        <v>0</v>
      </c>
      <c r="G15" s="94"/>
    </row>
    <row r="16" spans="1:10" ht="29" x14ac:dyDescent="0.35">
      <c r="A16" s="104">
        <v>1.05</v>
      </c>
      <c r="B16" s="209" t="s">
        <v>94</v>
      </c>
      <c r="C16" s="153" t="s">
        <v>90</v>
      </c>
      <c r="D16" s="153">
        <v>78</v>
      </c>
      <c r="E16" s="152"/>
      <c r="F16" s="150">
        <f t="shared" si="0"/>
        <v>0</v>
      </c>
      <c r="G16" s="94"/>
    </row>
    <row r="17" spans="1:7" ht="37.4" customHeight="1" x14ac:dyDescent="0.35">
      <c r="A17" s="104">
        <v>1.06</v>
      </c>
      <c r="B17" s="209" t="s">
        <v>95</v>
      </c>
      <c r="C17" s="153" t="s">
        <v>90</v>
      </c>
      <c r="D17" s="153">
        <v>12</v>
      </c>
      <c r="E17" s="152"/>
      <c r="F17" s="150">
        <f t="shared" si="0"/>
        <v>0</v>
      </c>
      <c r="G17" s="94"/>
    </row>
    <row r="18" spans="1:7" ht="22.4" customHeight="1" x14ac:dyDescent="0.35">
      <c r="A18" s="104">
        <v>1.07</v>
      </c>
      <c r="B18" s="209" t="s">
        <v>96</v>
      </c>
      <c r="C18" s="153" t="s">
        <v>97</v>
      </c>
      <c r="D18" s="153">
        <v>100</v>
      </c>
      <c r="E18" s="152"/>
      <c r="F18" s="150">
        <f t="shared" si="0"/>
        <v>0</v>
      </c>
      <c r="G18" s="94"/>
    </row>
    <row r="19" spans="1:7" ht="22.4" customHeight="1" x14ac:dyDescent="0.35">
      <c r="A19" s="104">
        <v>1.08</v>
      </c>
      <c r="B19" s="209" t="s">
        <v>98</v>
      </c>
      <c r="C19" s="153" t="s">
        <v>99</v>
      </c>
      <c r="D19" s="153">
        <v>50</v>
      </c>
      <c r="E19" s="152"/>
      <c r="F19" s="150">
        <f t="shared" si="0"/>
        <v>0</v>
      </c>
      <c r="G19" s="94"/>
    </row>
    <row r="20" spans="1:7" ht="22.4" customHeight="1" x14ac:dyDescent="0.35">
      <c r="A20" s="104">
        <v>1.0900000000000001</v>
      </c>
      <c r="B20" s="196" t="s">
        <v>100</v>
      </c>
      <c r="C20" s="148" t="s">
        <v>71</v>
      </c>
      <c r="D20" s="148">
        <v>1</v>
      </c>
      <c r="E20" s="149"/>
      <c r="F20" s="150">
        <f t="shared" si="0"/>
        <v>0</v>
      </c>
      <c r="G20" s="94"/>
    </row>
    <row r="21" spans="1:7" ht="22.4" customHeight="1" x14ac:dyDescent="0.35">
      <c r="A21" s="135">
        <v>1.1000000000000001</v>
      </c>
      <c r="B21" s="209" t="s">
        <v>101</v>
      </c>
      <c r="C21" s="148" t="s">
        <v>71</v>
      </c>
      <c r="D21" s="148">
        <v>1</v>
      </c>
      <c r="E21" s="149"/>
      <c r="F21" s="150">
        <f t="shared" si="0"/>
        <v>0</v>
      </c>
      <c r="G21" s="94"/>
    </row>
    <row r="22" spans="1:7" ht="22.4" customHeight="1" x14ac:dyDescent="0.35">
      <c r="A22" s="104">
        <v>1.1100000000000001</v>
      </c>
      <c r="B22" s="209" t="s">
        <v>102</v>
      </c>
      <c r="C22" s="153" t="s">
        <v>103</v>
      </c>
      <c r="D22" s="153">
        <v>3</v>
      </c>
      <c r="E22" s="152"/>
      <c r="F22" s="150">
        <f t="shared" si="0"/>
        <v>0</v>
      </c>
      <c r="G22" s="94"/>
    </row>
    <row r="23" spans="1:7" ht="29" x14ac:dyDescent="0.35">
      <c r="A23" s="104" t="s">
        <v>65</v>
      </c>
      <c r="B23" s="229" t="s">
        <v>104</v>
      </c>
      <c r="C23" s="153"/>
      <c r="D23" s="153"/>
      <c r="E23" s="152"/>
      <c r="F23" s="146"/>
      <c r="G23" s="96"/>
    </row>
    <row r="24" spans="1:7" ht="43.5" x14ac:dyDescent="0.35">
      <c r="A24" s="104">
        <v>1.1200000000000001</v>
      </c>
      <c r="B24" s="209" t="s">
        <v>105</v>
      </c>
      <c r="C24" s="153" t="s">
        <v>106</v>
      </c>
      <c r="D24" s="153">
        <v>1</v>
      </c>
      <c r="E24" s="152"/>
      <c r="F24" s="146" t="s">
        <v>107</v>
      </c>
      <c r="G24" s="94">
        <f>D24*E24</f>
        <v>0</v>
      </c>
    </row>
    <row r="25" spans="1:7" ht="22.4" customHeight="1" x14ac:dyDescent="0.35">
      <c r="A25" s="104"/>
      <c r="B25" s="209"/>
      <c r="C25" s="153"/>
      <c r="D25" s="153"/>
      <c r="E25" s="152"/>
      <c r="F25" s="146"/>
      <c r="G25" s="96"/>
    </row>
    <row r="26" spans="1:7" ht="22.4" customHeight="1" x14ac:dyDescent="0.35">
      <c r="A26" s="104"/>
      <c r="B26" s="209"/>
      <c r="C26" s="153"/>
      <c r="D26" s="153"/>
      <c r="E26" s="152"/>
      <c r="F26" s="146"/>
      <c r="G26" s="96"/>
    </row>
    <row r="27" spans="1:7" ht="22.4" customHeight="1" x14ac:dyDescent="0.35">
      <c r="A27" s="104"/>
      <c r="B27" s="209"/>
      <c r="C27" s="153"/>
      <c r="D27" s="153"/>
      <c r="E27" s="152"/>
      <c r="F27" s="146"/>
      <c r="G27" s="96"/>
    </row>
    <row r="28" spans="1:7" ht="22.4" customHeight="1" x14ac:dyDescent="0.35">
      <c r="A28" s="104"/>
      <c r="B28" s="209"/>
      <c r="C28" s="153"/>
      <c r="D28" s="153"/>
      <c r="E28" s="152"/>
      <c r="F28" s="146"/>
      <c r="G28" s="96"/>
    </row>
    <row r="29" spans="1:7" ht="22.4" customHeight="1" x14ac:dyDescent="0.35">
      <c r="A29" s="104"/>
      <c r="B29" s="209"/>
      <c r="C29" s="153"/>
      <c r="D29" s="153"/>
      <c r="E29" s="152"/>
      <c r="F29" s="146"/>
      <c r="G29" s="96"/>
    </row>
    <row r="30" spans="1:7" ht="22.4" customHeight="1" x14ac:dyDescent="0.35">
      <c r="A30" s="104"/>
      <c r="B30" s="209"/>
      <c r="C30" s="153"/>
      <c r="D30" s="153"/>
      <c r="E30" s="152"/>
      <c r="F30" s="146"/>
      <c r="G30" s="96"/>
    </row>
    <row r="31" spans="1:7" ht="22.4" customHeight="1" x14ac:dyDescent="0.35">
      <c r="A31" s="104"/>
      <c r="B31" s="209"/>
      <c r="C31" s="153"/>
      <c r="D31" s="153"/>
      <c r="E31" s="152"/>
      <c r="F31" s="146"/>
      <c r="G31" s="96"/>
    </row>
    <row r="32" spans="1:7" ht="22.4" customHeight="1" x14ac:dyDescent="0.35">
      <c r="A32" s="104"/>
      <c r="B32" s="209"/>
      <c r="C32" s="153"/>
      <c r="D32" s="153"/>
      <c r="E32" s="152"/>
      <c r="F32" s="146"/>
      <c r="G32" s="96"/>
    </row>
    <row r="33" spans="1:7" ht="22.4" customHeight="1" x14ac:dyDescent="0.35">
      <c r="A33" s="104"/>
      <c r="B33" s="209"/>
      <c r="C33" s="153"/>
      <c r="D33" s="153"/>
      <c r="E33" s="152"/>
      <c r="F33" s="146"/>
      <c r="G33" s="96"/>
    </row>
    <row r="34" spans="1:7" ht="15" thickBot="1" x14ac:dyDescent="0.4">
      <c r="A34" s="128"/>
      <c r="B34" s="97" t="s">
        <v>108</v>
      </c>
      <c r="C34" s="105"/>
      <c r="D34" s="105"/>
      <c r="E34" s="81"/>
      <c r="F34" s="154">
        <f>SUM(F8:F33)</f>
        <v>0</v>
      </c>
      <c r="G34" s="99">
        <f>SUM(G8:G33)</f>
        <v>0</v>
      </c>
    </row>
    <row r="35" spans="1:7" ht="22.4" customHeight="1" thickTop="1" x14ac:dyDescent="0.35">
      <c r="A35" s="104"/>
      <c r="B35" s="190"/>
      <c r="C35" s="161"/>
      <c r="D35" s="161"/>
      <c r="E35" s="162"/>
      <c r="F35" s="157"/>
      <c r="G35" s="100"/>
    </row>
    <row r="36" spans="1:7" x14ac:dyDescent="0.35">
      <c r="A36" s="104"/>
      <c r="B36" s="201" t="s">
        <v>109</v>
      </c>
      <c r="C36" s="153"/>
      <c r="D36" s="153"/>
      <c r="E36" s="152"/>
      <c r="F36" s="150"/>
      <c r="G36" s="94"/>
    </row>
    <row r="37" spans="1:7" ht="29" x14ac:dyDescent="0.35">
      <c r="A37" s="104"/>
      <c r="B37" s="227" t="s">
        <v>110</v>
      </c>
      <c r="C37" s="153"/>
      <c r="D37" s="153"/>
      <c r="E37" s="152"/>
      <c r="F37" s="150"/>
      <c r="G37" s="94"/>
    </row>
    <row r="38" spans="1:7" ht="22.4" customHeight="1" x14ac:dyDescent="0.35">
      <c r="A38" s="104"/>
      <c r="B38" s="209"/>
      <c r="C38" s="153"/>
      <c r="D38" s="153"/>
      <c r="E38" s="152"/>
      <c r="F38" s="150"/>
      <c r="G38" s="94"/>
    </row>
    <row r="39" spans="1:7" ht="22.4" customHeight="1" x14ac:dyDescent="0.35">
      <c r="A39" s="104">
        <v>2.0099999999999998</v>
      </c>
      <c r="B39" s="209" t="s">
        <v>111</v>
      </c>
      <c r="C39" s="153" t="s">
        <v>71</v>
      </c>
      <c r="D39" s="153">
        <v>1</v>
      </c>
      <c r="E39" s="152"/>
      <c r="F39" s="150">
        <f t="shared" ref="F39:F46" si="1">E39*D39</f>
        <v>0</v>
      </c>
      <c r="G39" s="94"/>
    </row>
    <row r="40" spans="1:7" ht="22.4" customHeight="1" x14ac:dyDescent="0.35">
      <c r="A40" s="104">
        <v>2.02</v>
      </c>
      <c r="B40" s="209" t="s">
        <v>112</v>
      </c>
      <c r="C40" s="153" t="s">
        <v>103</v>
      </c>
      <c r="D40" s="153">
        <v>3</v>
      </c>
      <c r="E40" s="152"/>
      <c r="F40" s="150">
        <f t="shared" si="1"/>
        <v>0</v>
      </c>
      <c r="G40" s="94"/>
    </row>
    <row r="41" spans="1:7" ht="22.4" customHeight="1" x14ac:dyDescent="0.35">
      <c r="A41" s="104">
        <v>2.0299999999999998</v>
      </c>
      <c r="B41" s="209" t="s">
        <v>113</v>
      </c>
      <c r="C41" s="153" t="s">
        <v>103</v>
      </c>
      <c r="D41" s="153">
        <v>1.5</v>
      </c>
      <c r="E41" s="152"/>
      <c r="F41" s="150">
        <f t="shared" si="1"/>
        <v>0</v>
      </c>
      <c r="G41" s="94"/>
    </row>
    <row r="42" spans="1:7" ht="30" customHeight="1" x14ac:dyDescent="0.35">
      <c r="A42" s="104">
        <v>2.04</v>
      </c>
      <c r="B42" s="209" t="s">
        <v>114</v>
      </c>
      <c r="C42" s="153" t="s">
        <v>103</v>
      </c>
      <c r="D42" s="153">
        <f>24+4</f>
        <v>28</v>
      </c>
      <c r="E42" s="152"/>
      <c r="F42" s="146" t="s">
        <v>107</v>
      </c>
      <c r="G42" s="94">
        <f t="shared" ref="G42:G43" si="2">D42*E42</f>
        <v>0</v>
      </c>
    </row>
    <row r="43" spans="1:7" ht="22.4" customHeight="1" x14ac:dyDescent="0.35">
      <c r="A43" s="104" t="s">
        <v>115</v>
      </c>
      <c r="B43" s="209" t="s">
        <v>116</v>
      </c>
      <c r="C43" s="153" t="s">
        <v>103</v>
      </c>
      <c r="D43" s="153">
        <v>6</v>
      </c>
      <c r="E43" s="152"/>
      <c r="F43" s="146" t="s">
        <v>107</v>
      </c>
      <c r="G43" s="94">
        <f t="shared" si="2"/>
        <v>0</v>
      </c>
    </row>
    <row r="44" spans="1:7" ht="22.4" customHeight="1" x14ac:dyDescent="0.35">
      <c r="A44" s="104" t="s">
        <v>117</v>
      </c>
      <c r="B44" s="209" t="s">
        <v>118</v>
      </c>
      <c r="C44" s="153" t="s">
        <v>71</v>
      </c>
      <c r="D44" s="153">
        <v>1</v>
      </c>
      <c r="E44" s="152"/>
      <c r="F44" s="150">
        <f t="shared" si="1"/>
        <v>0</v>
      </c>
      <c r="G44" s="94"/>
    </row>
    <row r="45" spans="1:7" ht="58" x14ac:dyDescent="0.35">
      <c r="A45" s="104">
        <v>2.0499999999999998</v>
      </c>
      <c r="B45" s="209" t="s">
        <v>119</v>
      </c>
      <c r="C45" s="153" t="s">
        <v>64</v>
      </c>
      <c r="D45" s="153">
        <v>1</v>
      </c>
      <c r="E45" s="152"/>
      <c r="F45" s="150">
        <f t="shared" si="1"/>
        <v>0</v>
      </c>
      <c r="G45" s="94"/>
    </row>
    <row r="46" spans="1:7" ht="22.4" customHeight="1" x14ac:dyDescent="0.35">
      <c r="A46" s="104">
        <v>2.06</v>
      </c>
      <c r="B46" s="209" t="s">
        <v>120</v>
      </c>
      <c r="C46" s="153" t="s">
        <v>71</v>
      </c>
      <c r="D46" s="153">
        <v>1</v>
      </c>
      <c r="E46" s="152"/>
      <c r="F46" s="150">
        <f t="shared" si="1"/>
        <v>0</v>
      </c>
      <c r="G46" s="94"/>
    </row>
    <row r="47" spans="1:7" ht="22.4" customHeight="1" x14ac:dyDescent="0.35">
      <c r="A47" s="104">
        <v>2.0699999999999998</v>
      </c>
      <c r="B47" s="209" t="s">
        <v>121</v>
      </c>
      <c r="C47" s="148" t="s">
        <v>103</v>
      </c>
      <c r="D47" s="148">
        <v>2</v>
      </c>
      <c r="E47" s="149"/>
      <c r="F47" s="146" t="s">
        <v>107</v>
      </c>
      <c r="G47" s="94">
        <f>D47*E47</f>
        <v>0</v>
      </c>
    </row>
    <row r="48" spans="1:7" x14ac:dyDescent="0.35">
      <c r="A48" s="104"/>
      <c r="B48" s="209"/>
      <c r="C48" s="148"/>
      <c r="D48" s="148"/>
      <c r="E48" s="149"/>
      <c r="F48" s="150"/>
      <c r="G48" s="94"/>
    </row>
    <row r="49" spans="1:7" x14ac:dyDescent="0.35">
      <c r="A49" s="104"/>
      <c r="B49" s="209"/>
      <c r="C49" s="148"/>
      <c r="D49" s="148"/>
      <c r="E49" s="149"/>
      <c r="F49" s="150"/>
      <c r="G49" s="94"/>
    </row>
    <row r="50" spans="1:7" x14ac:dyDescent="0.35">
      <c r="A50" s="104"/>
      <c r="B50" s="209"/>
      <c r="C50" s="148"/>
      <c r="D50" s="148"/>
      <c r="E50" s="149"/>
      <c r="F50" s="150"/>
      <c r="G50" s="94"/>
    </row>
    <row r="51" spans="1:7" x14ac:dyDescent="0.35">
      <c r="A51" s="104"/>
      <c r="B51" s="209"/>
      <c r="C51" s="148"/>
      <c r="D51" s="148"/>
      <c r="E51" s="149"/>
      <c r="F51" s="150"/>
      <c r="G51" s="94"/>
    </row>
    <row r="52" spans="1:7" x14ac:dyDescent="0.35">
      <c r="A52" s="104"/>
      <c r="B52" s="209"/>
      <c r="C52" s="148"/>
      <c r="D52" s="148"/>
      <c r="E52" s="149"/>
      <c r="F52" s="150"/>
      <c r="G52" s="94"/>
    </row>
    <row r="53" spans="1:7" x14ac:dyDescent="0.35">
      <c r="A53" s="104"/>
      <c r="B53" s="209"/>
      <c r="C53" s="148"/>
      <c r="D53" s="148"/>
      <c r="E53" s="149"/>
      <c r="F53" s="150"/>
      <c r="G53" s="94"/>
    </row>
    <row r="54" spans="1:7" x14ac:dyDescent="0.35">
      <c r="A54" s="104"/>
      <c r="B54" s="209"/>
      <c r="C54" s="148"/>
      <c r="D54" s="148"/>
      <c r="E54" s="149"/>
      <c r="F54" s="150"/>
      <c r="G54" s="94"/>
    </row>
    <row r="55" spans="1:7" x14ac:dyDescent="0.35">
      <c r="A55" s="104"/>
      <c r="B55" s="209"/>
      <c r="C55" s="148"/>
      <c r="D55" s="148"/>
      <c r="E55" s="149"/>
      <c r="F55" s="150"/>
      <c r="G55" s="94"/>
    </row>
    <row r="56" spans="1:7" x14ac:dyDescent="0.35">
      <c r="A56" s="104"/>
      <c r="B56" s="209"/>
      <c r="C56" s="148"/>
      <c r="D56" s="148"/>
      <c r="E56" s="149"/>
      <c r="F56" s="150"/>
      <c r="G56" s="94"/>
    </row>
    <row r="57" spans="1:7" x14ac:dyDescent="0.35">
      <c r="A57" s="104"/>
      <c r="B57" s="209"/>
      <c r="C57" s="148"/>
      <c r="D57" s="148"/>
      <c r="E57" s="149"/>
      <c r="F57" s="150"/>
      <c r="G57" s="94"/>
    </row>
    <row r="58" spans="1:7" x14ac:dyDescent="0.35">
      <c r="A58" s="104"/>
      <c r="B58" s="209"/>
      <c r="C58" s="148"/>
      <c r="D58" s="148"/>
      <c r="E58" s="149"/>
      <c r="F58" s="150"/>
      <c r="G58" s="94"/>
    </row>
    <row r="59" spans="1:7" x14ac:dyDescent="0.35">
      <c r="A59" s="104"/>
      <c r="B59" s="209"/>
      <c r="C59" s="148"/>
      <c r="D59" s="148"/>
      <c r="E59" s="149"/>
      <c r="F59" s="150"/>
      <c r="G59" s="94"/>
    </row>
    <row r="60" spans="1:7" x14ac:dyDescent="0.35">
      <c r="A60" s="104"/>
      <c r="B60" s="209"/>
      <c r="C60" s="148"/>
      <c r="D60" s="148"/>
      <c r="E60" s="149"/>
      <c r="F60" s="150"/>
      <c r="G60" s="94"/>
    </row>
    <row r="61" spans="1:7" x14ac:dyDescent="0.35">
      <c r="A61" s="104"/>
      <c r="B61" s="209"/>
      <c r="C61" s="148"/>
      <c r="D61" s="148"/>
      <c r="E61" s="149"/>
      <c r="F61" s="150"/>
      <c r="G61" s="94"/>
    </row>
    <row r="62" spans="1:7" x14ac:dyDescent="0.35">
      <c r="A62" s="104"/>
      <c r="B62" s="209"/>
      <c r="C62" s="148"/>
      <c r="D62" s="148"/>
      <c r="E62" s="149"/>
      <c r="F62" s="150"/>
      <c r="G62" s="94"/>
    </row>
    <row r="63" spans="1:7" x14ac:dyDescent="0.35">
      <c r="A63" s="104"/>
      <c r="B63" s="209"/>
      <c r="C63" s="148"/>
      <c r="D63" s="148"/>
      <c r="E63" s="149"/>
      <c r="F63" s="150"/>
      <c r="G63" s="94"/>
    </row>
    <row r="64" spans="1:7" x14ac:dyDescent="0.35">
      <c r="A64" s="104"/>
      <c r="B64" s="209"/>
      <c r="C64" s="148"/>
      <c r="D64" s="148"/>
      <c r="E64" s="149"/>
      <c r="F64" s="150"/>
      <c r="G64" s="94"/>
    </row>
    <row r="65" spans="1:7" x14ac:dyDescent="0.35">
      <c r="A65" s="104"/>
      <c r="B65" s="209"/>
      <c r="C65" s="148"/>
      <c r="D65" s="148"/>
      <c r="E65" s="149"/>
      <c r="F65" s="150"/>
      <c r="G65" s="94"/>
    </row>
    <row r="66" spans="1:7" x14ac:dyDescent="0.35">
      <c r="A66" s="104"/>
      <c r="B66" s="209"/>
      <c r="C66" s="148"/>
      <c r="D66" s="148"/>
      <c r="E66" s="149"/>
      <c r="F66" s="150"/>
      <c r="G66" s="94"/>
    </row>
    <row r="67" spans="1:7" x14ac:dyDescent="0.35">
      <c r="A67" s="104"/>
      <c r="B67" s="209"/>
      <c r="C67" s="148"/>
      <c r="D67" s="148"/>
      <c r="E67" s="149"/>
      <c r="F67" s="150"/>
      <c r="G67" s="94"/>
    </row>
    <row r="68" spans="1:7" x14ac:dyDescent="0.35">
      <c r="A68" s="104"/>
      <c r="B68" s="209"/>
      <c r="C68" s="148"/>
      <c r="D68" s="148"/>
      <c r="E68" s="149"/>
      <c r="F68" s="150"/>
      <c r="G68" s="94"/>
    </row>
    <row r="69" spans="1:7" x14ac:dyDescent="0.35">
      <c r="A69" s="104"/>
      <c r="B69" s="209"/>
      <c r="C69" s="148"/>
      <c r="D69" s="148"/>
      <c r="E69" s="149"/>
      <c r="F69" s="150"/>
      <c r="G69" s="94"/>
    </row>
    <row r="70" spans="1:7" x14ac:dyDescent="0.35">
      <c r="A70" s="104"/>
      <c r="B70" s="209"/>
      <c r="C70" s="148"/>
      <c r="D70" s="148"/>
      <c r="E70" s="149"/>
      <c r="F70" s="150"/>
      <c r="G70" s="94"/>
    </row>
    <row r="71" spans="1:7" x14ac:dyDescent="0.35">
      <c r="A71" s="104"/>
      <c r="B71" s="209"/>
      <c r="C71" s="148"/>
      <c r="D71" s="148"/>
      <c r="E71" s="149"/>
      <c r="F71" s="150"/>
      <c r="G71" s="94"/>
    </row>
    <row r="72" spans="1:7" x14ac:dyDescent="0.35">
      <c r="A72" s="104"/>
      <c r="B72" s="209"/>
      <c r="C72" s="148"/>
      <c r="D72" s="148"/>
      <c r="E72" s="149"/>
      <c r="F72" s="150"/>
      <c r="G72" s="94"/>
    </row>
    <row r="73" spans="1:7" x14ac:dyDescent="0.35">
      <c r="A73" s="104"/>
      <c r="B73" s="209"/>
      <c r="C73" s="148"/>
      <c r="D73" s="148"/>
      <c r="E73" s="149"/>
      <c r="F73" s="150"/>
      <c r="G73" s="94"/>
    </row>
    <row r="74" spans="1:7" x14ac:dyDescent="0.35">
      <c r="A74" s="104"/>
      <c r="B74" s="209"/>
      <c r="C74" s="148"/>
      <c r="D74" s="148"/>
      <c r="E74" s="149"/>
      <c r="F74" s="150"/>
      <c r="G74" s="94"/>
    </row>
    <row r="75" spans="1:7" x14ac:dyDescent="0.35">
      <c r="A75" s="104"/>
      <c r="B75" s="209"/>
      <c r="C75" s="148"/>
      <c r="D75" s="148"/>
      <c r="E75" s="149"/>
      <c r="F75" s="150"/>
      <c r="G75" s="94"/>
    </row>
    <row r="76" spans="1:7" x14ac:dyDescent="0.35">
      <c r="A76" s="104"/>
      <c r="B76" s="209"/>
      <c r="C76" s="148"/>
      <c r="D76" s="148"/>
      <c r="E76" s="149"/>
      <c r="F76" s="150"/>
      <c r="G76" s="94"/>
    </row>
    <row r="77" spans="1:7" x14ac:dyDescent="0.35">
      <c r="A77" s="104"/>
      <c r="B77" s="209"/>
      <c r="C77" s="148"/>
      <c r="D77" s="148"/>
      <c r="E77" s="149"/>
      <c r="F77" s="150"/>
      <c r="G77" s="94"/>
    </row>
    <row r="78" spans="1:7" x14ac:dyDescent="0.35">
      <c r="A78" s="210"/>
      <c r="B78" s="158" t="s">
        <v>122</v>
      </c>
      <c r="C78" s="158"/>
      <c r="D78" s="158"/>
      <c r="E78" s="159"/>
      <c r="F78" s="157">
        <f>SUM(F37:F77)</f>
        <v>0</v>
      </c>
      <c r="G78" s="100">
        <f>SUM(G37:G77)</f>
        <v>0</v>
      </c>
    </row>
    <row r="79" spans="1:7" ht="15" thickBot="1" x14ac:dyDescent="0.4">
      <c r="A79" s="128"/>
      <c r="B79" s="101"/>
      <c r="C79" s="101"/>
      <c r="D79" s="101"/>
      <c r="E79" s="79"/>
      <c r="F79" s="154"/>
      <c r="G79" s="99"/>
    </row>
    <row r="80" spans="1:7" ht="15" thickTop="1" x14ac:dyDescent="0.35">
      <c r="A80" s="104"/>
      <c r="B80" s="147"/>
      <c r="C80" s="147"/>
      <c r="D80" s="147"/>
      <c r="E80" s="160"/>
      <c r="F80" s="157"/>
      <c r="G80" s="100"/>
    </row>
    <row r="81" spans="1:8" x14ac:dyDescent="0.35">
      <c r="A81" s="125"/>
      <c r="B81" s="201" t="s">
        <v>123</v>
      </c>
      <c r="C81" s="161"/>
      <c r="D81" s="161"/>
      <c r="E81" s="162"/>
      <c r="F81" s="161"/>
      <c r="G81" s="91"/>
    </row>
    <row r="82" spans="1:8" ht="29" x14ac:dyDescent="0.35">
      <c r="A82" s="125"/>
      <c r="B82" s="201" t="s">
        <v>124</v>
      </c>
      <c r="C82" s="161"/>
      <c r="D82" s="161"/>
      <c r="E82" s="162"/>
      <c r="F82" s="161"/>
      <c r="G82" s="91"/>
    </row>
    <row r="83" spans="1:8" s="80" customFormat="1" x14ac:dyDescent="0.25">
      <c r="A83" s="103">
        <v>3.01</v>
      </c>
      <c r="B83" s="194" t="s">
        <v>125</v>
      </c>
      <c r="C83" s="148" t="s">
        <v>55</v>
      </c>
      <c r="D83" s="148">
        <v>1</v>
      </c>
      <c r="E83" s="149"/>
      <c r="F83" s="143">
        <f t="shared" ref="F83:F84" si="3">E83*D83</f>
        <v>0</v>
      </c>
      <c r="G83" s="92"/>
    </row>
    <row r="84" spans="1:8" s="80" customFormat="1" ht="29" x14ac:dyDescent="0.25">
      <c r="A84" s="104">
        <v>3.02</v>
      </c>
      <c r="B84" s="194" t="s">
        <v>126</v>
      </c>
      <c r="C84" s="148" t="s">
        <v>182</v>
      </c>
      <c r="D84" s="148">
        <v>1</v>
      </c>
      <c r="E84" s="149"/>
      <c r="F84" s="143">
        <f t="shared" si="3"/>
        <v>0</v>
      </c>
      <c r="G84" s="92"/>
    </row>
    <row r="85" spans="1:8" s="80" customFormat="1" ht="29" x14ac:dyDescent="0.25">
      <c r="A85" s="103">
        <v>3.03</v>
      </c>
      <c r="B85" s="194" t="s">
        <v>128</v>
      </c>
      <c r="C85" s="148" t="s">
        <v>182</v>
      </c>
      <c r="D85" s="148">
        <v>1</v>
      </c>
      <c r="E85" s="149"/>
      <c r="F85" s="143">
        <f>E85*D85</f>
        <v>0</v>
      </c>
      <c r="G85" s="92"/>
    </row>
    <row r="86" spans="1:8" s="80" customFormat="1" ht="29" x14ac:dyDescent="0.25">
      <c r="A86" s="104">
        <v>3.04</v>
      </c>
      <c r="B86" s="194" t="s">
        <v>129</v>
      </c>
      <c r="C86" s="148" t="s">
        <v>182</v>
      </c>
      <c r="D86" s="148">
        <v>1</v>
      </c>
      <c r="E86" s="149"/>
      <c r="F86" s="143">
        <f>E86*D86</f>
        <v>0</v>
      </c>
      <c r="G86" s="92"/>
    </row>
    <row r="87" spans="1:8" s="80" customFormat="1" ht="87" x14ac:dyDescent="0.25">
      <c r="A87" s="103">
        <v>3.05</v>
      </c>
      <c r="B87" s="194" t="s">
        <v>130</v>
      </c>
      <c r="C87" s="148" t="s">
        <v>182</v>
      </c>
      <c r="D87" s="148">
        <v>1</v>
      </c>
      <c r="E87" s="149"/>
      <c r="F87" s="143">
        <f>E87*D87</f>
        <v>0</v>
      </c>
      <c r="G87" s="92"/>
    </row>
    <row r="88" spans="1:8" s="80" customFormat="1" ht="29" x14ac:dyDescent="0.25">
      <c r="A88" s="104">
        <v>3.06</v>
      </c>
      <c r="B88" s="194" t="s">
        <v>131</v>
      </c>
      <c r="C88" s="148" t="s">
        <v>127</v>
      </c>
      <c r="D88" s="148">
        <v>1</v>
      </c>
      <c r="E88" s="149"/>
      <c r="F88" s="143">
        <f t="shared" ref="F88:F90" si="4">E88*D88</f>
        <v>0</v>
      </c>
      <c r="G88" s="92"/>
    </row>
    <row r="89" spans="1:8" s="80" customFormat="1" ht="29" x14ac:dyDescent="0.25">
      <c r="A89" s="103">
        <v>3.07</v>
      </c>
      <c r="B89" s="194" t="s">
        <v>132</v>
      </c>
      <c r="C89" s="148" t="s">
        <v>127</v>
      </c>
      <c r="D89" s="148">
        <v>1</v>
      </c>
      <c r="E89" s="149"/>
      <c r="F89" s="143">
        <f t="shared" si="4"/>
        <v>0</v>
      </c>
      <c r="G89" s="92"/>
    </row>
    <row r="90" spans="1:8" s="80" customFormat="1" ht="116" x14ac:dyDescent="0.25">
      <c r="A90" s="104">
        <v>3.08</v>
      </c>
      <c r="B90" s="211" t="s">
        <v>133</v>
      </c>
      <c r="C90" s="163" t="s">
        <v>183</v>
      </c>
      <c r="D90" s="164">
        <v>45</v>
      </c>
      <c r="E90" s="149"/>
      <c r="F90" s="143">
        <f t="shared" si="4"/>
        <v>0</v>
      </c>
      <c r="G90" s="92"/>
    </row>
    <row r="91" spans="1:8" s="136" customFormat="1" ht="24.9" customHeight="1" x14ac:dyDescent="0.25">
      <c r="A91" s="212"/>
      <c r="B91" s="213" t="s">
        <v>134</v>
      </c>
      <c r="C91" s="165"/>
      <c r="D91" s="166"/>
      <c r="E91" s="167"/>
      <c r="F91" s="144"/>
      <c r="G91" s="168"/>
      <c r="H91" s="137"/>
    </row>
    <row r="92" spans="1:8" s="139" customFormat="1" ht="21" customHeight="1" x14ac:dyDescent="0.25">
      <c r="A92" s="214"/>
      <c r="B92" s="215" t="s">
        <v>135</v>
      </c>
      <c r="C92" s="169"/>
      <c r="D92" s="170"/>
      <c r="E92" s="171"/>
      <c r="F92" s="145"/>
      <c r="G92" s="172"/>
      <c r="H92" s="138"/>
    </row>
    <row r="93" spans="1:8" s="140" customFormat="1" ht="24.75" customHeight="1" x14ac:dyDescent="0.25">
      <c r="A93" s="214"/>
      <c r="B93" s="215" t="s">
        <v>136</v>
      </c>
      <c r="C93" s="169"/>
      <c r="D93" s="170"/>
      <c r="E93" s="171"/>
      <c r="F93" s="145"/>
      <c r="G93" s="173"/>
      <c r="H93" s="137"/>
    </row>
    <row r="94" spans="1:8" s="140" customFormat="1" ht="37.5" customHeight="1" x14ac:dyDescent="0.25">
      <c r="A94" s="214">
        <v>3.09</v>
      </c>
      <c r="B94" s="216" t="s">
        <v>137</v>
      </c>
      <c r="C94" s="148" t="s">
        <v>127</v>
      </c>
      <c r="D94" s="174">
        <v>1</v>
      </c>
      <c r="E94" s="175"/>
      <c r="F94" s="146" t="s">
        <v>107</v>
      </c>
      <c r="G94" s="94">
        <f t="shared" ref="G94:G113" si="5">D94*E94</f>
        <v>0</v>
      </c>
      <c r="H94" s="137"/>
    </row>
    <row r="95" spans="1:8" s="140" customFormat="1" ht="33.75" customHeight="1" x14ac:dyDescent="0.25">
      <c r="A95" s="214">
        <v>3.1</v>
      </c>
      <c r="B95" s="217" t="s">
        <v>138</v>
      </c>
      <c r="C95" s="148" t="s">
        <v>127</v>
      </c>
      <c r="D95" s="174">
        <v>8</v>
      </c>
      <c r="E95" s="175"/>
      <c r="F95" s="146" t="s">
        <v>107</v>
      </c>
      <c r="G95" s="94">
        <f t="shared" si="5"/>
        <v>0</v>
      </c>
      <c r="H95" s="137"/>
    </row>
    <row r="96" spans="1:8" s="141" customFormat="1" ht="36.75" customHeight="1" x14ac:dyDescent="0.25">
      <c r="A96" s="214">
        <v>3.11</v>
      </c>
      <c r="B96" s="218" t="s">
        <v>139</v>
      </c>
      <c r="C96" s="148" t="s">
        <v>127</v>
      </c>
      <c r="D96" s="176">
        <v>1</v>
      </c>
      <c r="E96" s="177"/>
      <c r="F96" s="146" t="s">
        <v>107</v>
      </c>
      <c r="G96" s="94">
        <f t="shared" si="5"/>
        <v>0</v>
      </c>
      <c r="H96" s="142"/>
    </row>
    <row r="97" spans="1:8" s="141" customFormat="1" ht="27" customHeight="1" x14ac:dyDescent="0.25">
      <c r="A97" s="214">
        <v>3.12</v>
      </c>
      <c r="B97" s="218" t="s">
        <v>140</v>
      </c>
      <c r="C97" s="148" t="s">
        <v>127</v>
      </c>
      <c r="D97" s="176">
        <v>1</v>
      </c>
      <c r="E97" s="177"/>
      <c r="F97" s="146" t="s">
        <v>107</v>
      </c>
      <c r="G97" s="94">
        <f t="shared" si="5"/>
        <v>0</v>
      </c>
      <c r="H97" s="142"/>
    </row>
    <row r="98" spans="1:8" s="141" customFormat="1" ht="19.649999999999999" customHeight="1" x14ac:dyDescent="0.25">
      <c r="A98" s="214">
        <v>3.13</v>
      </c>
      <c r="B98" s="218" t="s">
        <v>141</v>
      </c>
      <c r="C98" s="148" t="s">
        <v>127</v>
      </c>
      <c r="D98" s="176">
        <v>2</v>
      </c>
      <c r="E98" s="177"/>
      <c r="F98" s="146" t="s">
        <v>107</v>
      </c>
      <c r="G98" s="94">
        <f t="shared" si="5"/>
        <v>0</v>
      </c>
      <c r="H98" s="142"/>
    </row>
    <row r="99" spans="1:8" s="141" customFormat="1" ht="19.649999999999999" customHeight="1" x14ac:dyDescent="0.25">
      <c r="A99" s="214">
        <v>3.14</v>
      </c>
      <c r="B99" s="218" t="s">
        <v>142</v>
      </c>
      <c r="C99" s="148" t="s">
        <v>127</v>
      </c>
      <c r="D99" s="176">
        <v>1</v>
      </c>
      <c r="E99" s="177"/>
      <c r="F99" s="146" t="s">
        <v>107</v>
      </c>
      <c r="G99" s="94">
        <f t="shared" si="5"/>
        <v>0</v>
      </c>
      <c r="H99" s="142"/>
    </row>
    <row r="100" spans="1:8" s="140" customFormat="1" ht="17.399999999999999" customHeight="1" x14ac:dyDescent="0.25">
      <c r="A100" s="214">
        <v>3.15</v>
      </c>
      <c r="B100" s="217" t="s">
        <v>143</v>
      </c>
      <c r="C100" s="148" t="s">
        <v>55</v>
      </c>
      <c r="D100" s="174">
        <v>1</v>
      </c>
      <c r="E100" s="175"/>
      <c r="F100" s="146" t="s">
        <v>107</v>
      </c>
      <c r="G100" s="94">
        <f t="shared" si="5"/>
        <v>0</v>
      </c>
      <c r="H100" s="137"/>
    </row>
    <row r="101" spans="1:8" s="140" customFormat="1" ht="43.5" x14ac:dyDescent="0.25">
      <c r="A101" s="214">
        <v>3.16</v>
      </c>
      <c r="B101" s="217" t="s">
        <v>144</v>
      </c>
      <c r="C101" s="148" t="s">
        <v>55</v>
      </c>
      <c r="D101" s="174">
        <v>1</v>
      </c>
      <c r="E101" s="175"/>
      <c r="F101" s="146" t="s">
        <v>107</v>
      </c>
      <c r="G101" s="94">
        <f t="shared" si="5"/>
        <v>0</v>
      </c>
      <c r="H101" s="137"/>
    </row>
    <row r="102" spans="1:8" s="140" customFormat="1" ht="43.5" x14ac:dyDescent="0.25">
      <c r="A102" s="214">
        <v>3.17</v>
      </c>
      <c r="B102" s="217" t="s">
        <v>145</v>
      </c>
      <c r="C102" s="148" t="s">
        <v>127</v>
      </c>
      <c r="D102" s="174">
        <v>2</v>
      </c>
      <c r="E102" s="175"/>
      <c r="F102" s="146" t="s">
        <v>107</v>
      </c>
      <c r="G102" s="94">
        <f t="shared" si="5"/>
        <v>0</v>
      </c>
      <c r="H102" s="137"/>
    </row>
    <row r="103" spans="1:8" s="140" customFormat="1" ht="20.25" customHeight="1" x14ac:dyDescent="0.25">
      <c r="A103" s="214">
        <v>3.18</v>
      </c>
      <c r="B103" s="217" t="s">
        <v>146</v>
      </c>
      <c r="C103" s="148" t="s">
        <v>55</v>
      </c>
      <c r="D103" s="174">
        <v>2</v>
      </c>
      <c r="E103" s="175"/>
      <c r="F103" s="146" t="s">
        <v>107</v>
      </c>
      <c r="G103" s="94">
        <f t="shared" si="5"/>
        <v>0</v>
      </c>
      <c r="H103" s="137"/>
    </row>
    <row r="104" spans="1:8" x14ac:dyDescent="0.35">
      <c r="A104" s="210"/>
      <c r="B104" s="158" t="s">
        <v>147</v>
      </c>
      <c r="C104" s="158"/>
      <c r="D104" s="158"/>
      <c r="E104" s="159"/>
      <c r="F104" s="157">
        <f>SUM(F82:F103)</f>
        <v>0</v>
      </c>
      <c r="G104" s="100">
        <f>SUM(G83:G103)</f>
        <v>0</v>
      </c>
    </row>
    <row r="105" spans="1:8" ht="15" thickBot="1" x14ac:dyDescent="0.4">
      <c r="A105" s="128"/>
      <c r="B105" s="101"/>
      <c r="C105" s="101"/>
      <c r="D105" s="101"/>
      <c r="E105" s="79"/>
      <c r="F105" s="154"/>
      <c r="G105" s="99"/>
    </row>
    <row r="106" spans="1:8" ht="15" thickTop="1" x14ac:dyDescent="0.35">
      <c r="A106" s="104"/>
      <c r="B106" s="147"/>
      <c r="C106" s="147"/>
      <c r="D106" s="147"/>
      <c r="E106" s="160"/>
      <c r="F106" s="157"/>
      <c r="G106" s="100"/>
    </row>
    <row r="107" spans="1:8" s="140" customFormat="1" ht="21.75" customHeight="1" x14ac:dyDescent="0.25">
      <c r="A107" s="219"/>
      <c r="B107" s="220" t="s">
        <v>148</v>
      </c>
      <c r="C107" s="178"/>
      <c r="D107" s="179"/>
      <c r="E107" s="180"/>
      <c r="F107" s="146"/>
      <c r="G107" s="94"/>
      <c r="H107" s="137"/>
    </row>
    <row r="108" spans="1:8" s="140" customFormat="1" ht="42.75" customHeight="1" x14ac:dyDescent="0.25">
      <c r="A108" s="221" t="s">
        <v>149</v>
      </c>
      <c r="B108" s="222" t="s">
        <v>150</v>
      </c>
      <c r="C108" s="148" t="s">
        <v>127</v>
      </c>
      <c r="D108" s="181">
        <v>1</v>
      </c>
      <c r="E108" s="182"/>
      <c r="F108" s="146" t="s">
        <v>107</v>
      </c>
      <c r="G108" s="94">
        <f t="shared" si="5"/>
        <v>0</v>
      </c>
      <c r="H108" s="137"/>
    </row>
    <row r="109" spans="1:8" s="140" customFormat="1" x14ac:dyDescent="0.25">
      <c r="A109" s="219"/>
      <c r="B109" s="220" t="s">
        <v>151</v>
      </c>
      <c r="C109" s="178"/>
      <c r="D109" s="183"/>
      <c r="E109" s="180"/>
      <c r="F109" s="146"/>
      <c r="G109" s="94">
        <f t="shared" si="5"/>
        <v>0</v>
      </c>
      <c r="H109" s="137"/>
    </row>
    <row r="110" spans="1:8" s="140" customFormat="1" ht="45.75" customHeight="1" x14ac:dyDescent="0.25">
      <c r="A110" s="221" t="s">
        <v>152</v>
      </c>
      <c r="B110" s="223" t="s">
        <v>153</v>
      </c>
      <c r="C110" s="148" t="s">
        <v>55</v>
      </c>
      <c r="D110" s="179">
        <v>1</v>
      </c>
      <c r="E110" s="180"/>
      <c r="F110" s="146" t="s">
        <v>107</v>
      </c>
      <c r="G110" s="94">
        <f t="shared" si="5"/>
        <v>0</v>
      </c>
      <c r="H110" s="137"/>
    </row>
    <row r="111" spans="1:8" s="140" customFormat="1" ht="21.75" customHeight="1" x14ac:dyDescent="0.25">
      <c r="A111" s="221"/>
      <c r="B111" s="220" t="s">
        <v>154</v>
      </c>
      <c r="C111" s="178"/>
      <c r="D111" s="179"/>
      <c r="E111" s="180"/>
      <c r="F111" s="146" t="s">
        <v>107</v>
      </c>
      <c r="G111" s="94">
        <f t="shared" si="5"/>
        <v>0</v>
      </c>
      <c r="H111" s="137"/>
    </row>
    <row r="112" spans="1:8" s="140" customFormat="1" ht="35.25" customHeight="1" x14ac:dyDescent="0.25">
      <c r="A112" s="221" t="s">
        <v>155</v>
      </c>
      <c r="B112" s="224" t="s">
        <v>156</v>
      </c>
      <c r="C112" s="184" t="s">
        <v>90</v>
      </c>
      <c r="D112" s="185">
        <v>207</v>
      </c>
      <c r="E112" s="186"/>
      <c r="F112" s="146" t="s">
        <v>107</v>
      </c>
      <c r="G112" s="94">
        <f t="shared" si="5"/>
        <v>0</v>
      </c>
      <c r="H112" s="137"/>
    </row>
    <row r="113" spans="1:8" s="140" customFormat="1" ht="32.25" customHeight="1" x14ac:dyDescent="0.25">
      <c r="A113" s="221" t="s">
        <v>157</v>
      </c>
      <c r="B113" s="224" t="s">
        <v>158</v>
      </c>
      <c r="C113" s="184" t="s">
        <v>90</v>
      </c>
      <c r="D113" s="185">
        <v>60</v>
      </c>
      <c r="E113" s="186"/>
      <c r="F113" s="146" t="s">
        <v>107</v>
      </c>
      <c r="G113" s="94">
        <f t="shared" si="5"/>
        <v>0</v>
      </c>
      <c r="H113" s="137"/>
    </row>
    <row r="114" spans="1:8" s="80" customFormat="1" ht="43.5" x14ac:dyDescent="0.25">
      <c r="A114" s="221" t="s">
        <v>159</v>
      </c>
      <c r="B114" s="194" t="s">
        <v>160</v>
      </c>
      <c r="C114" s="148" t="s">
        <v>127</v>
      </c>
      <c r="D114" s="148">
        <v>1</v>
      </c>
      <c r="E114" s="149"/>
      <c r="F114" s="143">
        <f>E114*D114</f>
        <v>0</v>
      </c>
      <c r="G114" s="92"/>
    </row>
    <row r="115" spans="1:8" s="80" customFormat="1" ht="29" x14ac:dyDescent="0.25">
      <c r="A115" s="221" t="s">
        <v>161</v>
      </c>
      <c r="B115" s="194" t="s">
        <v>162</v>
      </c>
      <c r="C115" s="148" t="s">
        <v>55</v>
      </c>
      <c r="D115" s="148">
        <v>1</v>
      </c>
      <c r="E115" s="149"/>
      <c r="F115" s="143">
        <f>E115*D115</f>
        <v>0</v>
      </c>
      <c r="G115" s="92"/>
    </row>
    <row r="116" spans="1:8" s="80" customFormat="1" ht="29" x14ac:dyDescent="0.25">
      <c r="A116" s="221" t="s">
        <v>163</v>
      </c>
      <c r="B116" s="194" t="s">
        <v>164</v>
      </c>
      <c r="C116" s="148" t="s">
        <v>55</v>
      </c>
      <c r="D116" s="148">
        <v>1</v>
      </c>
      <c r="E116" s="149"/>
      <c r="F116" s="143">
        <f t="shared" ref="F116:F118" si="6">E116*D116</f>
        <v>0</v>
      </c>
      <c r="G116" s="92"/>
    </row>
    <row r="117" spans="1:8" s="80" customFormat="1" ht="29" x14ac:dyDescent="0.25">
      <c r="A117" s="221" t="s">
        <v>165</v>
      </c>
      <c r="B117" s="194" t="s">
        <v>166</v>
      </c>
      <c r="C117" s="148" t="s">
        <v>55</v>
      </c>
      <c r="D117" s="148">
        <v>1</v>
      </c>
      <c r="E117" s="149"/>
      <c r="F117" s="143">
        <f t="shared" si="6"/>
        <v>0</v>
      </c>
      <c r="G117" s="92"/>
    </row>
    <row r="118" spans="1:8" s="80" customFormat="1" ht="58" x14ac:dyDescent="0.25">
      <c r="A118" s="221" t="s">
        <v>167</v>
      </c>
      <c r="B118" s="194" t="s">
        <v>168</v>
      </c>
      <c r="C118" s="148" t="s">
        <v>55</v>
      </c>
      <c r="D118" s="148">
        <v>1</v>
      </c>
      <c r="E118" s="149"/>
      <c r="F118" s="143">
        <f t="shared" si="6"/>
        <v>0</v>
      </c>
      <c r="G118" s="92"/>
    </row>
    <row r="119" spans="1:8" s="80" customFormat="1" x14ac:dyDescent="0.25">
      <c r="A119" s="221"/>
      <c r="B119" s="194"/>
      <c r="C119" s="148"/>
      <c r="D119" s="148"/>
      <c r="E119" s="149"/>
      <c r="F119" s="143"/>
      <c r="G119" s="92"/>
    </row>
    <row r="120" spans="1:8" s="80" customFormat="1" x14ac:dyDescent="0.25">
      <c r="A120" s="103"/>
      <c r="B120" s="194"/>
      <c r="C120" s="148"/>
      <c r="D120" s="148"/>
      <c r="E120" s="149"/>
      <c r="F120" s="143"/>
      <c r="G120" s="92"/>
    </row>
    <row r="121" spans="1:8" x14ac:dyDescent="0.35">
      <c r="A121" s="210"/>
      <c r="B121" s="158" t="s">
        <v>147</v>
      </c>
      <c r="C121" s="158"/>
      <c r="D121" s="158"/>
      <c r="E121" s="159"/>
      <c r="F121" s="157">
        <f>SUM(F107:F120)</f>
        <v>0</v>
      </c>
      <c r="G121" s="100">
        <f>SUM(G108:G120)</f>
        <v>0</v>
      </c>
    </row>
    <row r="122" spans="1:8" x14ac:dyDescent="0.35">
      <c r="A122" s="210"/>
      <c r="B122" s="158"/>
      <c r="C122" s="158"/>
      <c r="D122" s="158"/>
      <c r="E122" s="159"/>
      <c r="F122" s="157"/>
      <c r="G122" s="100"/>
    </row>
    <row r="123" spans="1:8" s="80" customFormat="1" x14ac:dyDescent="0.25">
      <c r="A123" s="103"/>
      <c r="B123" s="194" t="s">
        <v>169</v>
      </c>
      <c r="C123" s="148"/>
      <c r="D123" s="148"/>
      <c r="E123" s="149"/>
      <c r="F123" s="143"/>
      <c r="G123" s="92"/>
    </row>
    <row r="124" spans="1:8" s="80" customFormat="1" x14ac:dyDescent="0.25">
      <c r="A124" s="103"/>
      <c r="B124" s="194"/>
      <c r="C124" s="148"/>
      <c r="D124" s="148"/>
      <c r="E124" s="149"/>
      <c r="F124" s="143"/>
      <c r="G124" s="92"/>
    </row>
    <row r="125" spans="1:8" s="80" customFormat="1" x14ac:dyDescent="0.25">
      <c r="A125" s="103"/>
      <c r="B125" s="194" t="s">
        <v>170</v>
      </c>
      <c r="C125" s="148"/>
      <c r="D125" s="148"/>
      <c r="E125" s="149"/>
      <c r="F125" s="143">
        <f>F104</f>
        <v>0</v>
      </c>
      <c r="G125" s="92">
        <f>G104</f>
        <v>0</v>
      </c>
    </row>
    <row r="126" spans="1:8" s="80" customFormat="1" x14ac:dyDescent="0.25">
      <c r="A126" s="103"/>
      <c r="B126" s="194"/>
      <c r="C126" s="148"/>
      <c r="D126" s="148"/>
      <c r="E126" s="149"/>
      <c r="F126" s="143"/>
      <c r="G126" s="92"/>
    </row>
    <row r="127" spans="1:8" s="80" customFormat="1" x14ac:dyDescent="0.25">
      <c r="A127" s="103"/>
      <c r="B127" s="194" t="s">
        <v>171</v>
      </c>
      <c r="C127" s="148"/>
      <c r="D127" s="148"/>
      <c r="E127" s="149"/>
      <c r="F127" s="143">
        <f>F121</f>
        <v>0</v>
      </c>
      <c r="G127" s="92">
        <f>G121</f>
        <v>0</v>
      </c>
    </row>
    <row r="128" spans="1:8" s="80" customFormat="1" x14ac:dyDescent="0.25">
      <c r="A128" s="103"/>
      <c r="B128" s="194"/>
      <c r="C128" s="148"/>
      <c r="D128" s="148"/>
      <c r="E128" s="149"/>
      <c r="F128" s="143"/>
      <c r="G128" s="92"/>
    </row>
    <row r="129" spans="1:7" s="80" customFormat="1" x14ac:dyDescent="0.25">
      <c r="A129" s="103"/>
      <c r="B129" s="194"/>
      <c r="C129" s="148"/>
      <c r="D129" s="148"/>
      <c r="E129" s="149"/>
      <c r="F129" s="143"/>
      <c r="G129" s="92"/>
    </row>
    <row r="130" spans="1:7" s="80" customFormat="1" x14ac:dyDescent="0.25">
      <c r="A130" s="103"/>
      <c r="B130" s="194"/>
      <c r="C130" s="148"/>
      <c r="D130" s="148"/>
      <c r="E130" s="149"/>
      <c r="F130" s="143"/>
      <c r="G130" s="92"/>
    </row>
    <row r="131" spans="1:7" s="80" customFormat="1" x14ac:dyDescent="0.25">
      <c r="A131" s="103"/>
      <c r="B131" s="194"/>
      <c r="C131" s="148"/>
      <c r="D131" s="148"/>
      <c r="E131" s="149"/>
      <c r="F131" s="143"/>
      <c r="G131" s="92"/>
    </row>
    <row r="132" spans="1:7" s="80" customFormat="1" x14ac:dyDescent="0.25">
      <c r="A132" s="103"/>
      <c r="B132" s="194"/>
      <c r="C132" s="148"/>
      <c r="D132" s="148"/>
      <c r="E132" s="149"/>
      <c r="F132" s="143"/>
      <c r="G132" s="92"/>
    </row>
    <row r="133" spans="1:7" s="80" customFormat="1" x14ac:dyDescent="0.25">
      <c r="A133" s="103"/>
      <c r="B133" s="194"/>
      <c r="C133" s="148"/>
      <c r="D133" s="148"/>
      <c r="E133" s="149"/>
      <c r="F133" s="143"/>
      <c r="G133" s="92"/>
    </row>
    <row r="134" spans="1:7" s="80" customFormat="1" x14ac:dyDescent="0.25">
      <c r="A134" s="103"/>
      <c r="B134" s="194"/>
      <c r="C134" s="148"/>
      <c r="D134" s="148"/>
      <c r="E134" s="149"/>
      <c r="F134" s="143"/>
      <c r="G134" s="92"/>
    </row>
    <row r="135" spans="1:7" s="80" customFormat="1" x14ac:dyDescent="0.25">
      <c r="A135" s="103"/>
      <c r="B135" s="194"/>
      <c r="C135" s="148"/>
      <c r="D135" s="148"/>
      <c r="E135" s="149"/>
      <c r="F135" s="143"/>
      <c r="G135" s="92"/>
    </row>
    <row r="136" spans="1:7" s="80" customFormat="1" x14ac:dyDescent="0.25">
      <c r="A136" s="103"/>
      <c r="B136" s="194"/>
      <c r="C136" s="148"/>
      <c r="D136" s="148"/>
      <c r="E136" s="149"/>
      <c r="F136" s="143"/>
      <c r="G136" s="92"/>
    </row>
    <row r="137" spans="1:7" s="80" customFormat="1" x14ac:dyDescent="0.25">
      <c r="A137" s="103"/>
      <c r="B137" s="194"/>
      <c r="C137" s="148"/>
      <c r="D137" s="148"/>
      <c r="E137" s="149"/>
      <c r="F137" s="143"/>
      <c r="G137" s="92"/>
    </row>
    <row r="138" spans="1:7" s="80" customFormat="1" x14ac:dyDescent="0.25">
      <c r="A138" s="103"/>
      <c r="B138" s="194"/>
      <c r="C138" s="148"/>
      <c r="D138" s="148"/>
      <c r="E138" s="149"/>
      <c r="F138" s="143"/>
      <c r="G138" s="92"/>
    </row>
    <row r="139" spans="1:7" s="80" customFormat="1" x14ac:dyDescent="0.25">
      <c r="A139" s="103"/>
      <c r="B139" s="194"/>
      <c r="C139" s="148"/>
      <c r="D139" s="148"/>
      <c r="E139" s="149"/>
      <c r="F139" s="143"/>
      <c r="G139" s="92"/>
    </row>
    <row r="140" spans="1:7" s="80" customFormat="1" x14ac:dyDescent="0.25">
      <c r="A140" s="103"/>
      <c r="B140" s="194"/>
      <c r="C140" s="148"/>
      <c r="D140" s="148"/>
      <c r="E140" s="149"/>
      <c r="F140" s="143"/>
      <c r="G140" s="92"/>
    </row>
    <row r="141" spans="1:7" x14ac:dyDescent="0.35">
      <c r="A141" s="104"/>
      <c r="B141" s="190" t="s">
        <v>172</v>
      </c>
      <c r="C141" s="161"/>
      <c r="D141" s="161"/>
      <c r="E141" s="162"/>
      <c r="F141" s="157">
        <f>SUM(F125:F139)</f>
        <v>0</v>
      </c>
      <c r="G141" s="100">
        <f>SUM(G124:G139)</f>
        <v>0</v>
      </c>
    </row>
    <row r="142" spans="1:7" ht="15" thickBot="1" x14ac:dyDescent="0.4">
      <c r="A142" s="128"/>
      <c r="B142" s="97"/>
      <c r="C142" s="105"/>
      <c r="D142" s="105"/>
      <c r="E142" s="81"/>
      <c r="F142" s="154"/>
      <c r="G142" s="99"/>
    </row>
    <row r="143" spans="1:7" ht="15" thickTop="1" x14ac:dyDescent="0.35">
      <c r="A143" s="104"/>
      <c r="B143" s="190"/>
      <c r="C143" s="161"/>
      <c r="D143" s="161"/>
      <c r="E143" s="162"/>
      <c r="F143" s="157"/>
      <c r="G143" s="100"/>
    </row>
    <row r="144" spans="1:7" x14ac:dyDescent="0.35">
      <c r="A144" s="129"/>
      <c r="B144" s="187" t="s">
        <v>173</v>
      </c>
      <c r="C144" s="187"/>
      <c r="D144" s="187"/>
      <c r="E144" s="188"/>
      <c r="F144" s="187"/>
      <c r="G144" s="106"/>
    </row>
    <row r="145" spans="1:7" ht="22.4" customHeight="1" x14ac:dyDescent="0.35">
      <c r="A145" s="125"/>
      <c r="B145" s="225"/>
      <c r="C145" s="161"/>
      <c r="D145" s="161"/>
      <c r="E145" s="162"/>
      <c r="F145" s="161"/>
      <c r="G145" s="91"/>
    </row>
    <row r="146" spans="1:7" ht="22.4" customHeight="1" x14ac:dyDescent="0.35">
      <c r="A146" s="104">
        <v>1</v>
      </c>
      <c r="B146" s="196" t="s">
        <v>174</v>
      </c>
      <c r="C146" s="146"/>
      <c r="D146" s="146"/>
      <c r="E146" s="189" t="s">
        <v>175</v>
      </c>
      <c r="F146" s="146">
        <f>F34</f>
        <v>0</v>
      </c>
      <c r="G146" s="96"/>
    </row>
    <row r="147" spans="1:7" ht="22.4" customHeight="1" x14ac:dyDescent="0.35">
      <c r="A147" s="104"/>
      <c r="B147" s="196"/>
      <c r="C147" s="146"/>
      <c r="D147" s="146"/>
      <c r="E147" s="189"/>
      <c r="F147" s="146"/>
      <c r="G147" s="96"/>
    </row>
    <row r="148" spans="1:7" ht="22.4" customHeight="1" x14ac:dyDescent="0.35">
      <c r="A148" s="104">
        <v>2</v>
      </c>
      <c r="B148" s="209" t="s">
        <v>176</v>
      </c>
      <c r="C148" s="146"/>
      <c r="D148" s="146"/>
      <c r="E148" s="189"/>
      <c r="F148" s="146">
        <f>F78</f>
        <v>0</v>
      </c>
      <c r="G148" s="96"/>
    </row>
    <row r="149" spans="1:7" ht="22.4" customHeight="1" x14ac:dyDescent="0.35">
      <c r="A149" s="104"/>
      <c r="B149" s="209"/>
      <c r="C149" s="146"/>
      <c r="D149" s="146"/>
      <c r="E149" s="189"/>
      <c r="F149" s="146"/>
      <c r="G149" s="96"/>
    </row>
    <row r="150" spans="1:7" x14ac:dyDescent="0.35">
      <c r="A150" s="104">
        <v>3</v>
      </c>
      <c r="B150" s="226" t="s">
        <v>184</v>
      </c>
      <c r="C150" s="146"/>
      <c r="D150" s="146"/>
      <c r="E150" s="189"/>
      <c r="F150" s="146">
        <f>F141</f>
        <v>0</v>
      </c>
      <c r="G150" s="96"/>
    </row>
    <row r="151" spans="1:7" x14ac:dyDescent="0.35">
      <c r="A151" s="104"/>
      <c r="B151" s="209"/>
      <c r="C151" s="146"/>
      <c r="D151" s="146"/>
      <c r="E151" s="189"/>
      <c r="F151" s="146"/>
      <c r="G151" s="96"/>
    </row>
    <row r="152" spans="1:7" ht="58.5" customHeight="1" x14ac:dyDescent="0.35">
      <c r="A152" s="104">
        <v>4</v>
      </c>
      <c r="B152" s="231" t="s">
        <v>189</v>
      </c>
      <c r="C152" s="146"/>
      <c r="D152" s="146"/>
      <c r="E152" s="189"/>
      <c r="F152" s="157">
        <f>G152</f>
        <v>0</v>
      </c>
      <c r="G152" s="100">
        <f>G141+G78+G34</f>
        <v>0</v>
      </c>
    </row>
    <row r="153" spans="1:7" ht="22.4" customHeight="1" x14ac:dyDescent="0.35">
      <c r="A153" s="104"/>
      <c r="B153" s="227"/>
      <c r="C153" s="146"/>
      <c r="D153" s="146"/>
      <c r="E153" s="189"/>
      <c r="F153" s="157"/>
      <c r="G153" s="100"/>
    </row>
    <row r="154" spans="1:7" ht="22.4" customHeight="1" x14ac:dyDescent="0.35">
      <c r="A154" s="104"/>
      <c r="B154" s="158"/>
      <c r="C154" s="158"/>
      <c r="D154" s="158"/>
      <c r="E154" s="159"/>
      <c r="F154" s="146"/>
      <c r="G154" s="96"/>
    </row>
    <row r="155" spans="1:7" ht="22.4" customHeight="1" x14ac:dyDescent="0.35">
      <c r="A155" s="104"/>
      <c r="B155" s="158"/>
      <c r="C155" s="158"/>
      <c r="D155" s="158"/>
      <c r="E155" s="159"/>
      <c r="F155" s="146"/>
      <c r="G155" s="96"/>
    </row>
    <row r="156" spans="1:7" ht="22.4" customHeight="1" x14ac:dyDescent="0.35">
      <c r="A156" s="104"/>
      <c r="B156" s="158"/>
      <c r="C156" s="158"/>
      <c r="D156" s="158"/>
      <c r="E156" s="159"/>
      <c r="F156" s="146"/>
      <c r="G156" s="96"/>
    </row>
    <row r="157" spans="1:7" ht="22.4" customHeight="1" x14ac:dyDescent="0.35">
      <c r="A157" s="104"/>
      <c r="B157" s="158"/>
      <c r="C157" s="158"/>
      <c r="D157" s="158"/>
      <c r="E157" s="159"/>
      <c r="F157" s="146"/>
      <c r="G157" s="96"/>
    </row>
    <row r="158" spans="1:7" ht="22.4" customHeight="1" x14ac:dyDescent="0.35">
      <c r="A158" s="104"/>
      <c r="B158" s="158"/>
      <c r="C158" s="158"/>
      <c r="D158" s="158"/>
      <c r="E158" s="159"/>
      <c r="F158" s="146"/>
      <c r="G158" s="96"/>
    </row>
    <row r="159" spans="1:7" ht="22.4" customHeight="1" x14ac:dyDescent="0.35">
      <c r="A159" s="104"/>
      <c r="B159" s="158"/>
      <c r="C159" s="158"/>
      <c r="D159" s="158"/>
      <c r="E159" s="159"/>
      <c r="F159" s="146"/>
      <c r="G159" s="96"/>
    </row>
    <row r="160" spans="1:7" ht="22.4" customHeight="1" x14ac:dyDescent="0.35">
      <c r="A160" s="104"/>
      <c r="B160" s="158"/>
      <c r="C160" s="158"/>
      <c r="D160" s="158"/>
      <c r="E160" s="159"/>
      <c r="F160" s="146"/>
      <c r="G160" s="96"/>
    </row>
    <row r="161" spans="1:7" ht="22.4" customHeight="1" x14ac:dyDescent="0.35">
      <c r="A161" s="104"/>
      <c r="B161" s="158"/>
      <c r="C161" s="158"/>
      <c r="D161" s="158"/>
      <c r="E161" s="159"/>
      <c r="F161" s="146"/>
      <c r="G161" s="96"/>
    </row>
    <row r="162" spans="1:7" ht="22.4" customHeight="1" x14ac:dyDescent="0.35">
      <c r="A162" s="104"/>
      <c r="B162" s="158"/>
      <c r="C162" s="158"/>
      <c r="D162" s="158"/>
      <c r="E162" s="159"/>
      <c r="F162" s="146"/>
      <c r="G162" s="96"/>
    </row>
    <row r="163" spans="1:7" ht="22.4" customHeight="1" x14ac:dyDescent="0.35">
      <c r="A163" s="104"/>
      <c r="B163" s="158"/>
      <c r="C163" s="158"/>
      <c r="D163" s="158"/>
      <c r="E163" s="159"/>
      <c r="F163" s="146"/>
      <c r="G163" s="96"/>
    </row>
    <row r="164" spans="1:7" ht="22.4" customHeight="1" x14ac:dyDescent="0.35">
      <c r="A164" s="104"/>
      <c r="B164" s="158"/>
      <c r="C164" s="158"/>
      <c r="D164" s="158"/>
      <c r="E164" s="159"/>
      <c r="F164" s="146"/>
      <c r="G164" s="96"/>
    </row>
    <row r="165" spans="1:7" ht="22.4" customHeight="1" x14ac:dyDescent="0.35">
      <c r="A165" s="104"/>
      <c r="B165" s="158"/>
      <c r="C165" s="158"/>
      <c r="D165" s="158"/>
      <c r="E165" s="159"/>
      <c r="F165" s="146"/>
      <c r="G165" s="96"/>
    </row>
    <row r="166" spans="1:7" ht="22.4" customHeight="1" x14ac:dyDescent="0.35">
      <c r="A166" s="104"/>
      <c r="B166" s="158"/>
      <c r="C166" s="158"/>
      <c r="D166" s="158"/>
      <c r="E166" s="159"/>
      <c r="F166" s="146"/>
      <c r="G166" s="96"/>
    </row>
    <row r="167" spans="1:7" ht="22.4" customHeight="1" x14ac:dyDescent="0.35">
      <c r="A167" s="104"/>
      <c r="B167" s="158"/>
      <c r="C167" s="158"/>
      <c r="D167" s="158"/>
      <c r="E167" s="159"/>
      <c r="F167" s="146"/>
      <c r="G167" s="96"/>
    </row>
    <row r="168" spans="1:7" ht="22.4" customHeight="1" x14ac:dyDescent="0.35">
      <c r="A168" s="104"/>
      <c r="B168" s="158"/>
      <c r="C168" s="158"/>
      <c r="D168" s="158"/>
      <c r="E168" s="159"/>
      <c r="F168" s="146"/>
      <c r="G168" s="96"/>
    </row>
    <row r="169" spans="1:7" ht="22.4" customHeight="1" x14ac:dyDescent="0.35">
      <c r="A169" s="104"/>
      <c r="B169" s="190"/>
      <c r="C169" s="190"/>
      <c r="D169" s="190"/>
      <c r="E169" s="191"/>
      <c r="F169" s="146"/>
      <c r="G169" s="96"/>
    </row>
    <row r="170" spans="1:7" ht="22.4" customHeight="1" x14ac:dyDescent="0.35">
      <c r="A170" s="104"/>
      <c r="B170" s="227"/>
      <c r="C170" s="146"/>
      <c r="D170" s="146"/>
      <c r="E170" s="189"/>
      <c r="F170" s="157"/>
      <c r="G170" s="100"/>
    </row>
    <row r="171" spans="1:7" ht="22.4" customHeight="1" x14ac:dyDescent="0.35">
      <c r="A171" s="104"/>
      <c r="B171" s="227"/>
      <c r="C171" s="146"/>
      <c r="D171" s="146"/>
      <c r="E171" s="189"/>
      <c r="F171" s="157"/>
      <c r="G171" s="100"/>
    </row>
    <row r="172" spans="1:7" ht="22.4" customHeight="1" x14ac:dyDescent="0.35">
      <c r="A172" s="104"/>
      <c r="B172" s="227"/>
      <c r="C172" s="146"/>
      <c r="D172" s="146"/>
      <c r="E172" s="189"/>
      <c r="F172" s="157"/>
      <c r="G172" s="100"/>
    </row>
    <row r="173" spans="1:7" ht="22.4" customHeight="1" x14ac:dyDescent="0.35">
      <c r="A173" s="104"/>
      <c r="B173" s="192"/>
      <c r="C173" s="192"/>
      <c r="D173" s="192"/>
      <c r="E173" s="193"/>
      <c r="F173" s="146"/>
      <c r="G173" s="96"/>
    </row>
    <row r="174" spans="1:7" ht="22.4" customHeight="1" x14ac:dyDescent="0.35">
      <c r="A174" s="104"/>
      <c r="B174" s="192"/>
      <c r="C174" s="192"/>
      <c r="D174" s="192"/>
      <c r="E174" s="193"/>
      <c r="F174" s="146"/>
      <c r="G174" s="96"/>
    </row>
    <row r="175" spans="1:7" ht="22.4" customHeight="1" x14ac:dyDescent="0.35">
      <c r="A175" s="104"/>
      <c r="B175" s="194"/>
      <c r="C175" s="194"/>
      <c r="D175" s="194"/>
      <c r="E175" s="195"/>
      <c r="F175" s="146"/>
      <c r="G175" s="96"/>
    </row>
    <row r="176" spans="1:7" ht="22.4" customHeight="1" x14ac:dyDescent="0.35">
      <c r="A176" s="104"/>
      <c r="B176" s="196"/>
      <c r="C176" s="196"/>
      <c r="D176" s="196"/>
      <c r="E176" s="197"/>
      <c r="F176" s="146"/>
      <c r="G176" s="96"/>
    </row>
    <row r="177" spans="1:7" x14ac:dyDescent="0.35">
      <c r="A177" s="130"/>
      <c r="B177" s="228"/>
      <c r="C177" s="198"/>
      <c r="D177" s="198"/>
      <c r="E177" s="199"/>
      <c r="F177" s="198"/>
      <c r="G177" s="107"/>
    </row>
    <row r="178" spans="1:7" ht="22.4" customHeight="1" x14ac:dyDescent="0.35">
      <c r="A178" s="130"/>
      <c r="B178" s="108" t="s">
        <v>178</v>
      </c>
      <c r="C178" s="109"/>
      <c r="D178" s="109"/>
      <c r="E178" s="109"/>
      <c r="F178" s="109">
        <f>SUM(F145:F177)</f>
        <v>0</v>
      </c>
      <c r="G178" s="110">
        <f>SUM(G145:G177)</f>
        <v>0</v>
      </c>
    </row>
    <row r="179" spans="1:7" ht="15" thickBot="1" x14ac:dyDescent="0.4">
      <c r="A179" s="131"/>
      <c r="B179" s="270"/>
      <c r="C179" s="271"/>
      <c r="D179" s="271"/>
      <c r="E179" s="271"/>
      <c r="F179" s="271"/>
      <c r="G179" s="134"/>
    </row>
    <row r="180" spans="1:7" ht="15" thickTop="1" x14ac:dyDescent="0.35"/>
  </sheetData>
  <mergeCells count="4">
    <mergeCell ref="A3:F3"/>
    <mergeCell ref="B179:F179"/>
    <mergeCell ref="A1:G1"/>
    <mergeCell ref="A2:G2"/>
  </mergeCells>
  <pageMargins left="0.82677165354330717" right="0.47244094488188981" top="0.43307086614173229" bottom="0.74803149606299213" header="0.39370078740157483" footer="0.51181102362204722"/>
  <pageSetup scale="80" orientation="portrait" r:id="rId1"/>
  <headerFooter>
    <oddFooter>&amp;LKarua Borehole&amp;Rpage &amp;P</oddFooter>
  </headerFooter>
  <rowBreaks count="4" manualBreakCount="4">
    <brk id="34" max="16383" man="1"/>
    <brk id="79" max="16383" man="1"/>
    <brk id="105" max="16383" man="1"/>
    <brk id="142" max="6" man="1"/>
  </rowBreaks>
  <colBreaks count="1" manualBreakCount="1">
    <brk id="7" max="1048575" man="1"/>
  </colBreaks>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16"/>
  <sheetViews>
    <sheetView view="pageBreakPreview" zoomScale="60" workbookViewId="0">
      <selection activeCell="B8" sqref="B8:H8"/>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77</v>
      </c>
      <c r="C5" s="253"/>
      <c r="D5" s="253"/>
      <c r="E5" s="253"/>
      <c r="F5" s="253"/>
      <c r="G5" s="253"/>
      <c r="H5" s="253"/>
      <c r="I5" s="1"/>
    </row>
    <row r="6" spans="1:9" ht="36" x14ac:dyDescent="0.8">
      <c r="A6" s="1"/>
      <c r="B6" s="253" t="s">
        <v>78</v>
      </c>
      <c r="C6" s="253"/>
      <c r="D6" s="253"/>
      <c r="E6" s="253"/>
      <c r="F6" s="253"/>
      <c r="G6" s="253"/>
      <c r="H6" s="253"/>
      <c r="I6" s="1"/>
    </row>
    <row r="7" spans="1:9" ht="36" x14ac:dyDescent="0.8">
      <c r="A7" s="1"/>
      <c r="B7" s="253" t="s">
        <v>186</v>
      </c>
      <c r="C7" s="253"/>
      <c r="D7" s="253"/>
      <c r="E7" s="253"/>
      <c r="F7" s="253"/>
      <c r="G7" s="253"/>
      <c r="H7" s="253"/>
      <c r="I7" s="1"/>
    </row>
    <row r="8" spans="1:9" ht="36" x14ac:dyDescent="0.8">
      <c r="A8" s="1"/>
      <c r="B8" s="254"/>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4">
    <mergeCell ref="B5:H5"/>
    <mergeCell ref="B6:H6"/>
    <mergeCell ref="B7:H7"/>
    <mergeCell ref="B8:H8"/>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J180"/>
  <sheetViews>
    <sheetView view="pageBreakPreview" zoomScale="70" zoomScaleSheetLayoutView="70" workbookViewId="0">
      <selection activeCell="M154" sqref="M154"/>
    </sheetView>
  </sheetViews>
  <sheetFormatPr defaultColWidth="9.453125" defaultRowHeight="14.5" x14ac:dyDescent="0.35"/>
  <cols>
    <col min="1" max="1" width="5.90625" style="132" bestFit="1" customWidth="1"/>
    <col min="2" max="2" width="53.08984375" style="75" customWidth="1"/>
    <col min="3" max="3" width="5" style="83" bestFit="1" customWidth="1"/>
    <col min="4" max="4" width="5.453125" style="83" customWidth="1"/>
    <col min="5" max="5" width="13.54296875" style="83" customWidth="1"/>
    <col min="6" max="7" width="16.54296875" style="83" customWidth="1"/>
    <col min="8" max="16384" width="9.453125" style="75"/>
  </cols>
  <sheetData>
    <row r="1" spans="1:10" ht="39.65" customHeight="1" x14ac:dyDescent="0.35">
      <c r="A1" s="268" t="s">
        <v>53</v>
      </c>
      <c r="B1" s="268"/>
      <c r="C1" s="268"/>
      <c r="D1" s="268"/>
      <c r="E1" s="268"/>
      <c r="F1" s="268"/>
      <c r="G1" s="268"/>
    </row>
    <row r="2" spans="1:10" ht="14.4" customHeight="1" x14ac:dyDescent="0.35">
      <c r="A2" s="268" t="s">
        <v>186</v>
      </c>
      <c r="B2" s="268"/>
      <c r="C2" s="268"/>
      <c r="D2" s="268"/>
      <c r="E2" s="268"/>
      <c r="F2" s="268"/>
      <c r="G2" s="268"/>
    </row>
    <row r="3" spans="1:10" ht="6.75" customHeight="1" thickBot="1" x14ac:dyDescent="0.4">
      <c r="A3" s="265"/>
      <c r="B3" s="265"/>
      <c r="C3" s="265"/>
      <c r="D3" s="265"/>
      <c r="E3" s="265"/>
      <c r="F3" s="265"/>
      <c r="G3" s="133"/>
    </row>
    <row r="4" spans="1:10" ht="29.5" thickTop="1" x14ac:dyDescent="0.35">
      <c r="A4" s="123" t="s">
        <v>55</v>
      </c>
      <c r="B4" s="85" t="s">
        <v>56</v>
      </c>
      <c r="C4" s="85" t="s">
        <v>57</v>
      </c>
      <c r="D4" s="85" t="s">
        <v>58</v>
      </c>
      <c r="E4" s="85" t="s">
        <v>81</v>
      </c>
      <c r="F4" s="85" t="s">
        <v>82</v>
      </c>
      <c r="G4" s="86" t="s">
        <v>83</v>
      </c>
    </row>
    <row r="5" spans="1:10" ht="7.5" customHeight="1" x14ac:dyDescent="0.35">
      <c r="A5" s="124"/>
      <c r="B5" s="88"/>
      <c r="C5" s="88"/>
      <c r="D5" s="88"/>
      <c r="E5" s="88"/>
      <c r="F5" s="88"/>
      <c r="G5" s="89"/>
    </row>
    <row r="6" spans="1:10" x14ac:dyDescent="0.35">
      <c r="A6" s="125"/>
      <c r="B6" s="161"/>
      <c r="C6" s="161"/>
      <c r="D6" s="161"/>
      <c r="E6" s="161"/>
      <c r="F6" s="161"/>
      <c r="G6" s="91"/>
    </row>
    <row r="7" spans="1:10" x14ac:dyDescent="0.35">
      <c r="A7" s="126"/>
      <c r="B7" s="201" t="s">
        <v>84</v>
      </c>
      <c r="C7" s="148"/>
      <c r="D7" s="148"/>
      <c r="E7" s="143"/>
      <c r="F7" s="143"/>
      <c r="G7" s="92"/>
      <c r="H7" s="77"/>
      <c r="I7" s="76"/>
      <c r="J7" s="77"/>
    </row>
    <row r="8" spans="1:10" x14ac:dyDescent="0.35">
      <c r="A8" s="126"/>
      <c r="B8" s="190" t="s">
        <v>85</v>
      </c>
      <c r="C8" s="148"/>
      <c r="D8" s="148"/>
      <c r="E8" s="149"/>
      <c r="F8" s="143"/>
      <c r="G8" s="92"/>
      <c r="H8" s="77"/>
      <c r="I8" s="76"/>
      <c r="J8" s="77"/>
    </row>
    <row r="9" spans="1:10" x14ac:dyDescent="0.35">
      <c r="A9" s="126" t="s">
        <v>62</v>
      </c>
      <c r="B9" s="202" t="s">
        <v>86</v>
      </c>
      <c r="C9" s="148"/>
      <c r="D9" s="148"/>
      <c r="E9" s="149"/>
      <c r="F9" s="143"/>
      <c r="G9" s="92"/>
      <c r="H9" s="77"/>
      <c r="I9" s="76"/>
      <c r="J9" s="77"/>
    </row>
    <row r="10" spans="1:10" ht="29" x14ac:dyDescent="0.35">
      <c r="A10" s="126"/>
      <c r="B10" s="190" t="s">
        <v>87</v>
      </c>
      <c r="C10" s="148"/>
      <c r="D10" s="148"/>
      <c r="E10" s="149"/>
      <c r="F10" s="143"/>
      <c r="G10" s="92"/>
      <c r="H10" s="77"/>
      <c r="I10" s="76"/>
      <c r="J10" s="77"/>
    </row>
    <row r="11" spans="1:10" x14ac:dyDescent="0.35">
      <c r="A11" s="112"/>
      <c r="B11" s="203" t="s">
        <v>88</v>
      </c>
      <c r="C11" s="148"/>
      <c r="D11" s="148"/>
      <c r="E11" s="149"/>
      <c r="F11" s="150"/>
      <c r="G11" s="94"/>
      <c r="H11" s="77"/>
      <c r="I11" s="76"/>
      <c r="J11" s="77"/>
    </row>
    <row r="12" spans="1:10" ht="57.65" customHeight="1" x14ac:dyDescent="0.35">
      <c r="A12" s="104">
        <v>1.01</v>
      </c>
      <c r="B12" s="194" t="s">
        <v>180</v>
      </c>
      <c r="C12" s="153" t="s">
        <v>90</v>
      </c>
      <c r="D12" s="153">
        <v>25</v>
      </c>
      <c r="E12" s="152"/>
      <c r="F12" s="150">
        <f>E12*D12</f>
        <v>0</v>
      </c>
      <c r="G12" s="94"/>
    </row>
    <row r="13" spans="1:10" ht="37.4" customHeight="1" x14ac:dyDescent="0.35">
      <c r="A13" s="104">
        <v>1.02</v>
      </c>
      <c r="B13" s="194" t="s">
        <v>91</v>
      </c>
      <c r="C13" s="153" t="s">
        <v>90</v>
      </c>
      <c r="D13" s="153">
        <v>35</v>
      </c>
      <c r="E13" s="152"/>
      <c r="F13" s="150">
        <f t="shared" ref="F13:F22" si="0">E13*D13</f>
        <v>0</v>
      </c>
      <c r="G13" s="94"/>
    </row>
    <row r="14" spans="1:10" x14ac:dyDescent="0.35">
      <c r="A14" s="104">
        <v>1.03</v>
      </c>
      <c r="B14" s="194" t="s">
        <v>181</v>
      </c>
      <c r="C14" s="153" t="s">
        <v>90</v>
      </c>
      <c r="D14" s="153">
        <v>70</v>
      </c>
      <c r="E14" s="152"/>
      <c r="F14" s="150">
        <f t="shared" si="0"/>
        <v>0</v>
      </c>
      <c r="G14" s="94"/>
    </row>
    <row r="15" spans="1:10" ht="37.4" customHeight="1" x14ac:dyDescent="0.35">
      <c r="A15" s="104">
        <v>1.04</v>
      </c>
      <c r="B15" s="209" t="s">
        <v>93</v>
      </c>
      <c r="C15" s="153" t="s">
        <v>71</v>
      </c>
      <c r="D15" s="153">
        <v>43</v>
      </c>
      <c r="E15" s="152"/>
      <c r="F15" s="150">
        <f t="shared" si="0"/>
        <v>0</v>
      </c>
      <c r="G15" s="94"/>
    </row>
    <row r="16" spans="1:10" ht="29" x14ac:dyDescent="0.35">
      <c r="A16" s="104">
        <v>1.05</v>
      </c>
      <c r="B16" s="209" t="s">
        <v>94</v>
      </c>
      <c r="C16" s="153" t="s">
        <v>90</v>
      </c>
      <c r="D16" s="153">
        <f>D12+D13+D14-D17</f>
        <v>118</v>
      </c>
      <c r="E16" s="152"/>
      <c r="F16" s="150">
        <f t="shared" si="0"/>
        <v>0</v>
      </c>
      <c r="G16" s="94"/>
    </row>
    <row r="17" spans="1:7" ht="37.4" customHeight="1" x14ac:dyDescent="0.35">
      <c r="A17" s="104">
        <v>1.06</v>
      </c>
      <c r="B17" s="209" t="s">
        <v>95</v>
      </c>
      <c r="C17" s="153" t="s">
        <v>90</v>
      </c>
      <c r="D17" s="153">
        <v>12</v>
      </c>
      <c r="E17" s="152"/>
      <c r="F17" s="150">
        <f t="shared" si="0"/>
        <v>0</v>
      </c>
      <c r="G17" s="94"/>
    </row>
    <row r="18" spans="1:7" ht="22.4" customHeight="1" x14ac:dyDescent="0.35">
      <c r="A18" s="104">
        <v>1.07</v>
      </c>
      <c r="B18" s="209" t="s">
        <v>96</v>
      </c>
      <c r="C18" s="153" t="s">
        <v>97</v>
      </c>
      <c r="D18" s="153">
        <v>100</v>
      </c>
      <c r="E18" s="152"/>
      <c r="F18" s="150">
        <f t="shared" si="0"/>
        <v>0</v>
      </c>
      <c r="G18" s="94"/>
    </row>
    <row r="19" spans="1:7" ht="22.4" customHeight="1" x14ac:dyDescent="0.35">
      <c r="A19" s="104">
        <v>1.08</v>
      </c>
      <c r="B19" s="209" t="s">
        <v>98</v>
      </c>
      <c r="C19" s="153" t="s">
        <v>99</v>
      </c>
      <c r="D19" s="153">
        <v>60</v>
      </c>
      <c r="E19" s="152"/>
      <c r="F19" s="150">
        <f t="shared" si="0"/>
        <v>0</v>
      </c>
      <c r="G19" s="94"/>
    </row>
    <row r="20" spans="1:7" ht="22.4" customHeight="1" x14ac:dyDescent="0.35">
      <c r="A20" s="104">
        <v>1.0900000000000001</v>
      </c>
      <c r="B20" s="196" t="s">
        <v>100</v>
      </c>
      <c r="C20" s="148" t="s">
        <v>71</v>
      </c>
      <c r="D20" s="148">
        <v>1</v>
      </c>
      <c r="E20" s="149"/>
      <c r="F20" s="150">
        <f t="shared" si="0"/>
        <v>0</v>
      </c>
      <c r="G20" s="94"/>
    </row>
    <row r="21" spans="1:7" ht="22.4" customHeight="1" x14ac:dyDescent="0.35">
      <c r="A21" s="135">
        <v>1.1000000000000001</v>
      </c>
      <c r="B21" s="209" t="s">
        <v>101</v>
      </c>
      <c r="C21" s="148" t="s">
        <v>71</v>
      </c>
      <c r="D21" s="148">
        <v>1</v>
      </c>
      <c r="E21" s="149"/>
      <c r="F21" s="150">
        <f t="shared" si="0"/>
        <v>0</v>
      </c>
      <c r="G21" s="94"/>
    </row>
    <row r="22" spans="1:7" ht="22.4" customHeight="1" x14ac:dyDescent="0.35">
      <c r="A22" s="104">
        <v>1.1100000000000001</v>
      </c>
      <c r="B22" s="209" t="s">
        <v>102</v>
      </c>
      <c r="C22" s="153" t="s">
        <v>103</v>
      </c>
      <c r="D22" s="153">
        <v>3</v>
      </c>
      <c r="E22" s="152"/>
      <c r="F22" s="150">
        <f t="shared" si="0"/>
        <v>0</v>
      </c>
      <c r="G22" s="94"/>
    </row>
    <row r="23" spans="1:7" ht="29" x14ac:dyDescent="0.35">
      <c r="A23" s="104" t="s">
        <v>65</v>
      </c>
      <c r="B23" s="229" t="s">
        <v>104</v>
      </c>
      <c r="C23" s="153"/>
      <c r="D23" s="153"/>
      <c r="E23" s="152"/>
      <c r="F23" s="146"/>
      <c r="G23" s="96"/>
    </row>
    <row r="24" spans="1:7" ht="43.5" x14ac:dyDescent="0.35">
      <c r="A24" s="104">
        <v>1.1200000000000001</v>
      </c>
      <c r="B24" s="209" t="s">
        <v>105</v>
      </c>
      <c r="C24" s="153" t="s">
        <v>106</v>
      </c>
      <c r="D24" s="153">
        <v>1</v>
      </c>
      <c r="E24" s="152"/>
      <c r="F24" s="146" t="s">
        <v>107</v>
      </c>
      <c r="G24" s="94">
        <f>D24*E24</f>
        <v>0</v>
      </c>
    </row>
    <row r="25" spans="1:7" ht="22.4" customHeight="1" x14ac:dyDescent="0.35">
      <c r="A25" s="104"/>
      <c r="B25" s="209"/>
      <c r="C25" s="153"/>
      <c r="D25" s="153"/>
      <c r="E25" s="152"/>
      <c r="F25" s="146"/>
      <c r="G25" s="96"/>
    </row>
    <row r="26" spans="1:7" ht="22.4" customHeight="1" x14ac:dyDescent="0.35">
      <c r="A26" s="104"/>
      <c r="B26" s="209"/>
      <c r="C26" s="153"/>
      <c r="D26" s="153"/>
      <c r="E26" s="152"/>
      <c r="F26" s="146"/>
      <c r="G26" s="96"/>
    </row>
    <row r="27" spans="1:7" ht="22.4" customHeight="1" x14ac:dyDescent="0.35">
      <c r="A27" s="104"/>
      <c r="B27" s="209"/>
      <c r="C27" s="153"/>
      <c r="D27" s="153"/>
      <c r="E27" s="152"/>
      <c r="F27" s="146"/>
      <c r="G27" s="96"/>
    </row>
    <row r="28" spans="1:7" ht="22.4" customHeight="1" x14ac:dyDescent="0.35">
      <c r="A28" s="104"/>
      <c r="B28" s="209"/>
      <c r="C28" s="153"/>
      <c r="D28" s="153"/>
      <c r="E28" s="152"/>
      <c r="F28" s="146"/>
      <c r="G28" s="96"/>
    </row>
    <row r="29" spans="1:7" ht="22.4" customHeight="1" x14ac:dyDescent="0.35">
      <c r="A29" s="104"/>
      <c r="B29" s="209"/>
      <c r="C29" s="153"/>
      <c r="D29" s="153"/>
      <c r="E29" s="152"/>
      <c r="F29" s="146"/>
      <c r="G29" s="96"/>
    </row>
    <row r="30" spans="1:7" ht="22.4" customHeight="1" x14ac:dyDescent="0.35">
      <c r="A30" s="104"/>
      <c r="B30" s="209"/>
      <c r="C30" s="153"/>
      <c r="D30" s="153"/>
      <c r="E30" s="152"/>
      <c r="F30" s="146"/>
      <c r="G30" s="96"/>
    </row>
    <row r="31" spans="1:7" ht="22.4" customHeight="1" x14ac:dyDescent="0.35">
      <c r="A31" s="104"/>
      <c r="B31" s="209"/>
      <c r="C31" s="153"/>
      <c r="D31" s="153"/>
      <c r="E31" s="152"/>
      <c r="F31" s="146"/>
      <c r="G31" s="96"/>
    </row>
    <row r="32" spans="1:7" ht="22.4" customHeight="1" x14ac:dyDescent="0.35">
      <c r="A32" s="104"/>
      <c r="B32" s="209"/>
      <c r="C32" s="153"/>
      <c r="D32" s="153"/>
      <c r="E32" s="152"/>
      <c r="F32" s="146"/>
      <c r="G32" s="96"/>
    </row>
    <row r="33" spans="1:7" ht="22.4" customHeight="1" x14ac:dyDescent="0.35">
      <c r="A33" s="104"/>
      <c r="B33" s="209"/>
      <c r="C33" s="153"/>
      <c r="D33" s="153"/>
      <c r="E33" s="152"/>
      <c r="F33" s="146"/>
      <c r="G33" s="96"/>
    </row>
    <row r="34" spans="1:7" ht="22.4" customHeight="1" x14ac:dyDescent="0.35">
      <c r="A34" s="104"/>
      <c r="B34" s="209"/>
      <c r="C34" s="153"/>
      <c r="D34" s="153"/>
      <c r="E34" s="152"/>
      <c r="F34" s="146"/>
      <c r="G34" s="96"/>
    </row>
    <row r="35" spans="1:7" ht="15" thickBot="1" x14ac:dyDescent="0.4">
      <c r="A35" s="128"/>
      <c r="B35" s="97" t="s">
        <v>108</v>
      </c>
      <c r="C35" s="105"/>
      <c r="D35" s="105"/>
      <c r="E35" s="81"/>
      <c r="F35" s="154">
        <f>SUM(F8:F34)</f>
        <v>0</v>
      </c>
      <c r="G35" s="99">
        <f>SUM(G8:G34)</f>
        <v>0</v>
      </c>
    </row>
    <row r="36" spans="1:7" ht="22.4" customHeight="1" thickTop="1" x14ac:dyDescent="0.35">
      <c r="A36" s="104"/>
      <c r="B36" s="190"/>
      <c r="C36" s="161"/>
      <c r="D36" s="161"/>
      <c r="E36" s="162"/>
      <c r="F36" s="157"/>
      <c r="G36" s="100"/>
    </row>
    <row r="37" spans="1:7" x14ac:dyDescent="0.35">
      <c r="A37" s="104"/>
      <c r="B37" s="201" t="s">
        <v>109</v>
      </c>
      <c r="C37" s="153"/>
      <c r="D37" s="153"/>
      <c r="E37" s="152"/>
      <c r="F37" s="150"/>
      <c r="G37" s="94"/>
    </row>
    <row r="38" spans="1:7" ht="29" x14ac:dyDescent="0.35">
      <c r="A38" s="104"/>
      <c r="B38" s="227" t="s">
        <v>110</v>
      </c>
      <c r="C38" s="153"/>
      <c r="D38" s="153"/>
      <c r="E38" s="152"/>
      <c r="F38" s="150"/>
      <c r="G38" s="94"/>
    </row>
    <row r="39" spans="1:7" ht="22.4" customHeight="1" x14ac:dyDescent="0.35">
      <c r="A39" s="104"/>
      <c r="B39" s="209"/>
      <c r="C39" s="153"/>
      <c r="D39" s="153"/>
      <c r="E39" s="152"/>
      <c r="F39" s="150"/>
      <c r="G39" s="94"/>
    </row>
    <row r="40" spans="1:7" ht="22.4" customHeight="1" x14ac:dyDescent="0.35">
      <c r="A40" s="104">
        <v>2.0099999999999998</v>
      </c>
      <c r="B40" s="209" t="s">
        <v>111</v>
      </c>
      <c r="C40" s="153" t="s">
        <v>71</v>
      </c>
      <c r="D40" s="153">
        <v>1</v>
      </c>
      <c r="E40" s="152"/>
      <c r="F40" s="150">
        <f t="shared" ref="F40:F47" si="1">E40*D40</f>
        <v>0</v>
      </c>
      <c r="G40" s="94"/>
    </row>
    <row r="41" spans="1:7" ht="22.4" customHeight="1" x14ac:dyDescent="0.35">
      <c r="A41" s="104">
        <v>2.02</v>
      </c>
      <c r="B41" s="209" t="s">
        <v>112</v>
      </c>
      <c r="C41" s="153" t="s">
        <v>103</v>
      </c>
      <c r="D41" s="153">
        <v>3</v>
      </c>
      <c r="E41" s="152"/>
      <c r="F41" s="150">
        <f t="shared" si="1"/>
        <v>0</v>
      </c>
      <c r="G41" s="94"/>
    </row>
    <row r="42" spans="1:7" ht="22.4" customHeight="1" x14ac:dyDescent="0.35">
      <c r="A42" s="104">
        <v>2.0299999999999998</v>
      </c>
      <c r="B42" s="209" t="s">
        <v>113</v>
      </c>
      <c r="C42" s="153" t="s">
        <v>103</v>
      </c>
      <c r="D42" s="153">
        <v>1.5</v>
      </c>
      <c r="E42" s="152"/>
      <c r="F42" s="150">
        <f t="shared" si="1"/>
        <v>0</v>
      </c>
      <c r="G42" s="94"/>
    </row>
    <row r="43" spans="1:7" ht="30" customHeight="1" x14ac:dyDescent="0.35">
      <c r="A43" s="104">
        <v>2.04</v>
      </c>
      <c r="B43" s="209" t="s">
        <v>114</v>
      </c>
      <c r="C43" s="153" t="s">
        <v>103</v>
      </c>
      <c r="D43" s="153">
        <f>24+4</f>
        <v>28</v>
      </c>
      <c r="E43" s="152"/>
      <c r="F43" s="146" t="s">
        <v>107</v>
      </c>
      <c r="G43" s="94">
        <f t="shared" ref="G43:G44" si="2">D43*E43</f>
        <v>0</v>
      </c>
    </row>
    <row r="44" spans="1:7" ht="22.4" customHeight="1" x14ac:dyDescent="0.35">
      <c r="A44" s="104" t="s">
        <v>115</v>
      </c>
      <c r="B44" s="209" t="s">
        <v>116</v>
      </c>
      <c r="C44" s="153" t="s">
        <v>103</v>
      </c>
      <c r="D44" s="153">
        <v>6</v>
      </c>
      <c r="E44" s="152"/>
      <c r="F44" s="146" t="s">
        <v>107</v>
      </c>
      <c r="G44" s="94">
        <f t="shared" si="2"/>
        <v>0</v>
      </c>
    </row>
    <row r="45" spans="1:7" ht="22.4" customHeight="1" x14ac:dyDescent="0.35">
      <c r="A45" s="104" t="s">
        <v>117</v>
      </c>
      <c r="B45" s="209" t="s">
        <v>118</v>
      </c>
      <c r="C45" s="153" t="s">
        <v>71</v>
      </c>
      <c r="D45" s="153">
        <v>1</v>
      </c>
      <c r="E45" s="152"/>
      <c r="F45" s="150">
        <f t="shared" si="1"/>
        <v>0</v>
      </c>
      <c r="G45" s="94"/>
    </row>
    <row r="46" spans="1:7" ht="58" x14ac:dyDescent="0.35">
      <c r="A46" s="104">
        <v>2.0499999999999998</v>
      </c>
      <c r="B46" s="209" t="s">
        <v>119</v>
      </c>
      <c r="C46" s="153" t="s">
        <v>64</v>
      </c>
      <c r="D46" s="153">
        <v>1</v>
      </c>
      <c r="E46" s="152"/>
      <c r="F46" s="150">
        <f t="shared" si="1"/>
        <v>0</v>
      </c>
      <c r="G46" s="94"/>
    </row>
    <row r="47" spans="1:7" ht="22.4" customHeight="1" x14ac:dyDescent="0.35">
      <c r="A47" s="104">
        <v>2.06</v>
      </c>
      <c r="B47" s="209" t="s">
        <v>120</v>
      </c>
      <c r="C47" s="153" t="s">
        <v>71</v>
      </c>
      <c r="D47" s="153">
        <v>1</v>
      </c>
      <c r="E47" s="152"/>
      <c r="F47" s="150">
        <f t="shared" si="1"/>
        <v>0</v>
      </c>
      <c r="G47" s="94"/>
    </row>
    <row r="48" spans="1:7" ht="22.4" customHeight="1" x14ac:dyDescent="0.35">
      <c r="A48" s="104">
        <v>2.0699999999999998</v>
      </c>
      <c r="B48" s="209" t="s">
        <v>121</v>
      </c>
      <c r="C48" s="148" t="s">
        <v>103</v>
      </c>
      <c r="D48" s="148">
        <v>2</v>
      </c>
      <c r="E48" s="149"/>
      <c r="F48" s="146" t="s">
        <v>107</v>
      </c>
      <c r="G48" s="94">
        <f>D48*E48</f>
        <v>0</v>
      </c>
    </row>
    <row r="49" spans="1:7" x14ac:dyDescent="0.35">
      <c r="A49" s="104"/>
      <c r="B49" s="209"/>
      <c r="C49" s="148"/>
      <c r="D49" s="148"/>
      <c r="E49" s="149"/>
      <c r="F49" s="150"/>
      <c r="G49" s="94"/>
    </row>
    <row r="50" spans="1:7" x14ac:dyDescent="0.35">
      <c r="A50" s="104"/>
      <c r="B50" s="209"/>
      <c r="C50" s="148"/>
      <c r="D50" s="148"/>
      <c r="E50" s="149"/>
      <c r="F50" s="150"/>
      <c r="G50" s="94"/>
    </row>
    <row r="51" spans="1:7" x14ac:dyDescent="0.35">
      <c r="A51" s="104"/>
      <c r="B51" s="209"/>
      <c r="C51" s="148"/>
      <c r="D51" s="148"/>
      <c r="E51" s="149"/>
      <c r="F51" s="150"/>
      <c r="G51" s="94"/>
    </row>
    <row r="52" spans="1:7" x14ac:dyDescent="0.35">
      <c r="A52" s="104"/>
      <c r="B52" s="209"/>
      <c r="C52" s="148"/>
      <c r="D52" s="148"/>
      <c r="E52" s="149"/>
      <c r="F52" s="150"/>
      <c r="G52" s="94"/>
    </row>
    <row r="53" spans="1:7" x14ac:dyDescent="0.35">
      <c r="A53" s="104"/>
      <c r="B53" s="209"/>
      <c r="C53" s="148"/>
      <c r="D53" s="148"/>
      <c r="E53" s="149"/>
      <c r="F53" s="150"/>
      <c r="G53" s="94"/>
    </row>
    <row r="54" spans="1:7" x14ac:dyDescent="0.35">
      <c r="A54" s="104"/>
      <c r="B54" s="209"/>
      <c r="C54" s="148"/>
      <c r="D54" s="148"/>
      <c r="E54" s="149"/>
      <c r="F54" s="150"/>
      <c r="G54" s="94"/>
    </row>
    <row r="55" spans="1:7" x14ac:dyDescent="0.35">
      <c r="A55" s="104"/>
      <c r="B55" s="209"/>
      <c r="C55" s="148"/>
      <c r="D55" s="148"/>
      <c r="E55" s="149"/>
      <c r="F55" s="150"/>
      <c r="G55" s="94"/>
    </row>
    <row r="56" spans="1:7" x14ac:dyDescent="0.35">
      <c r="A56" s="104"/>
      <c r="B56" s="209"/>
      <c r="C56" s="148"/>
      <c r="D56" s="148"/>
      <c r="E56" s="149"/>
      <c r="F56" s="150"/>
      <c r="G56" s="94"/>
    </row>
    <row r="57" spans="1:7" x14ac:dyDescent="0.35">
      <c r="A57" s="104"/>
      <c r="B57" s="209"/>
      <c r="C57" s="148"/>
      <c r="D57" s="148"/>
      <c r="E57" s="149"/>
      <c r="F57" s="150"/>
      <c r="G57" s="94"/>
    </row>
    <row r="58" spans="1:7" x14ac:dyDescent="0.35">
      <c r="A58" s="104"/>
      <c r="B58" s="209"/>
      <c r="C58" s="148"/>
      <c r="D58" s="148"/>
      <c r="E58" s="149"/>
      <c r="F58" s="150"/>
      <c r="G58" s="94"/>
    </row>
    <row r="59" spans="1:7" x14ac:dyDescent="0.35">
      <c r="A59" s="104"/>
      <c r="B59" s="209"/>
      <c r="C59" s="148"/>
      <c r="D59" s="148"/>
      <c r="E59" s="149"/>
      <c r="F59" s="150"/>
      <c r="G59" s="94"/>
    </row>
    <row r="60" spans="1:7" x14ac:dyDescent="0.35">
      <c r="A60" s="104"/>
      <c r="B60" s="209"/>
      <c r="C60" s="148"/>
      <c r="D60" s="148"/>
      <c r="E60" s="149"/>
      <c r="F60" s="150"/>
      <c r="G60" s="94"/>
    </row>
    <row r="61" spans="1:7" x14ac:dyDescent="0.35">
      <c r="A61" s="104"/>
      <c r="B61" s="209"/>
      <c r="C61" s="148"/>
      <c r="D61" s="148"/>
      <c r="E61" s="149"/>
      <c r="F61" s="150"/>
      <c r="G61" s="94"/>
    </row>
    <row r="62" spans="1:7" x14ac:dyDescent="0.35">
      <c r="A62" s="104"/>
      <c r="B62" s="209"/>
      <c r="C62" s="148"/>
      <c r="D62" s="148"/>
      <c r="E62" s="149"/>
      <c r="F62" s="150"/>
      <c r="G62" s="94"/>
    </row>
    <row r="63" spans="1:7" x14ac:dyDescent="0.35">
      <c r="A63" s="104"/>
      <c r="B63" s="209"/>
      <c r="C63" s="148"/>
      <c r="D63" s="148"/>
      <c r="E63" s="149"/>
      <c r="F63" s="150"/>
      <c r="G63" s="94"/>
    </row>
    <row r="64" spans="1:7" x14ac:dyDescent="0.35">
      <c r="A64" s="104"/>
      <c r="B64" s="209"/>
      <c r="C64" s="148"/>
      <c r="D64" s="148"/>
      <c r="E64" s="149"/>
      <c r="F64" s="150"/>
      <c r="G64" s="94"/>
    </row>
    <row r="65" spans="1:7" x14ac:dyDescent="0.35">
      <c r="A65" s="104"/>
      <c r="B65" s="209"/>
      <c r="C65" s="148"/>
      <c r="D65" s="148"/>
      <c r="E65" s="149"/>
      <c r="F65" s="150"/>
      <c r="G65" s="94"/>
    </row>
    <row r="66" spans="1:7" x14ac:dyDescent="0.35">
      <c r="A66" s="104"/>
      <c r="B66" s="209"/>
      <c r="C66" s="148"/>
      <c r="D66" s="148"/>
      <c r="E66" s="149"/>
      <c r="F66" s="150"/>
      <c r="G66" s="94"/>
    </row>
    <row r="67" spans="1:7" x14ac:dyDescent="0.35">
      <c r="A67" s="104"/>
      <c r="B67" s="209"/>
      <c r="C67" s="148"/>
      <c r="D67" s="148"/>
      <c r="E67" s="149"/>
      <c r="F67" s="150"/>
      <c r="G67" s="94"/>
    </row>
    <row r="68" spans="1:7" x14ac:dyDescent="0.35">
      <c r="A68" s="104"/>
      <c r="B68" s="209"/>
      <c r="C68" s="148"/>
      <c r="D68" s="148"/>
      <c r="E68" s="149"/>
      <c r="F68" s="150"/>
      <c r="G68" s="94"/>
    </row>
    <row r="69" spans="1:7" x14ac:dyDescent="0.35">
      <c r="A69" s="104"/>
      <c r="B69" s="209"/>
      <c r="C69" s="148"/>
      <c r="D69" s="148"/>
      <c r="E69" s="149"/>
      <c r="F69" s="150"/>
      <c r="G69" s="94"/>
    </row>
    <row r="70" spans="1:7" x14ac:dyDescent="0.35">
      <c r="A70" s="104"/>
      <c r="B70" s="209"/>
      <c r="C70" s="148"/>
      <c r="D70" s="148"/>
      <c r="E70" s="149"/>
      <c r="F70" s="150"/>
      <c r="G70" s="94"/>
    </row>
    <row r="71" spans="1:7" x14ac:dyDescent="0.35">
      <c r="A71" s="104"/>
      <c r="B71" s="209"/>
      <c r="C71" s="148"/>
      <c r="D71" s="148"/>
      <c r="E71" s="149"/>
      <c r="F71" s="150"/>
      <c r="G71" s="94"/>
    </row>
    <row r="72" spans="1:7" x14ac:dyDescent="0.35">
      <c r="A72" s="104"/>
      <c r="B72" s="209"/>
      <c r="C72" s="148"/>
      <c r="D72" s="148"/>
      <c r="E72" s="149"/>
      <c r="F72" s="150"/>
      <c r="G72" s="94"/>
    </row>
    <row r="73" spans="1:7" x14ac:dyDescent="0.35">
      <c r="A73" s="104"/>
      <c r="B73" s="209"/>
      <c r="C73" s="148"/>
      <c r="D73" s="148"/>
      <c r="E73" s="149"/>
      <c r="F73" s="150"/>
      <c r="G73" s="94"/>
    </row>
    <row r="74" spans="1:7" x14ac:dyDescent="0.35">
      <c r="A74" s="104"/>
      <c r="B74" s="209"/>
      <c r="C74" s="148"/>
      <c r="D74" s="148"/>
      <c r="E74" s="149"/>
      <c r="F74" s="150"/>
      <c r="G74" s="94"/>
    </row>
    <row r="75" spans="1:7" x14ac:dyDescent="0.35">
      <c r="A75" s="104"/>
      <c r="B75" s="209"/>
      <c r="C75" s="148"/>
      <c r="D75" s="148"/>
      <c r="E75" s="149"/>
      <c r="F75" s="150"/>
      <c r="G75" s="94"/>
    </row>
    <row r="76" spans="1:7" x14ac:dyDescent="0.35">
      <c r="A76" s="104"/>
      <c r="B76" s="209"/>
      <c r="C76" s="148"/>
      <c r="D76" s="148"/>
      <c r="E76" s="149"/>
      <c r="F76" s="150"/>
      <c r="G76" s="94"/>
    </row>
    <row r="77" spans="1:7" x14ac:dyDescent="0.35">
      <c r="A77" s="104"/>
      <c r="B77" s="209"/>
      <c r="C77" s="148"/>
      <c r="D77" s="148"/>
      <c r="E77" s="149"/>
      <c r="F77" s="150"/>
      <c r="G77" s="94"/>
    </row>
    <row r="78" spans="1:7" x14ac:dyDescent="0.35">
      <c r="A78" s="104"/>
      <c r="B78" s="209"/>
      <c r="C78" s="148"/>
      <c r="D78" s="148"/>
      <c r="E78" s="149"/>
      <c r="F78" s="150"/>
      <c r="G78" s="94"/>
    </row>
    <row r="79" spans="1:7" x14ac:dyDescent="0.35">
      <c r="A79" s="210"/>
      <c r="B79" s="158" t="s">
        <v>122</v>
      </c>
      <c r="C79" s="158"/>
      <c r="D79" s="158"/>
      <c r="E79" s="159"/>
      <c r="F79" s="157">
        <f>SUM(F38:F78)</f>
        <v>0</v>
      </c>
      <c r="G79" s="100">
        <f>SUM(G38:G78)</f>
        <v>0</v>
      </c>
    </row>
    <row r="80" spans="1:7" ht="15" thickBot="1" x14ac:dyDescent="0.4">
      <c r="A80" s="128"/>
      <c r="B80" s="101"/>
      <c r="C80" s="101"/>
      <c r="D80" s="101"/>
      <c r="E80" s="79"/>
      <c r="F80" s="154"/>
      <c r="G80" s="99"/>
    </row>
    <row r="81" spans="1:8" ht="15" thickTop="1" x14ac:dyDescent="0.35">
      <c r="A81" s="104"/>
      <c r="B81" s="147"/>
      <c r="C81" s="147"/>
      <c r="D81" s="147"/>
      <c r="E81" s="160"/>
      <c r="F81" s="157"/>
      <c r="G81" s="100"/>
    </row>
    <row r="82" spans="1:8" x14ac:dyDescent="0.35">
      <c r="A82" s="125"/>
      <c r="B82" s="201" t="s">
        <v>123</v>
      </c>
      <c r="C82" s="161"/>
      <c r="D82" s="161"/>
      <c r="E82" s="162"/>
      <c r="F82" s="161"/>
      <c r="G82" s="91"/>
    </row>
    <row r="83" spans="1:8" ht="29" x14ac:dyDescent="0.35">
      <c r="A83" s="125"/>
      <c r="B83" s="201" t="s">
        <v>124</v>
      </c>
      <c r="C83" s="161"/>
      <c r="D83" s="161"/>
      <c r="E83" s="162"/>
      <c r="F83" s="161"/>
      <c r="G83" s="91"/>
    </row>
    <row r="84" spans="1:8" s="80" customFormat="1" x14ac:dyDescent="0.25">
      <c r="A84" s="103">
        <v>3.01</v>
      </c>
      <c r="B84" s="194" t="s">
        <v>125</v>
      </c>
      <c r="C84" s="148" t="s">
        <v>55</v>
      </c>
      <c r="D84" s="148">
        <v>1</v>
      </c>
      <c r="E84" s="149"/>
      <c r="F84" s="143">
        <f t="shared" ref="F84:F85" si="3">E84*D84</f>
        <v>0</v>
      </c>
      <c r="G84" s="92"/>
    </row>
    <row r="85" spans="1:8" s="80" customFormat="1" ht="29" x14ac:dyDescent="0.25">
      <c r="A85" s="104">
        <v>3.02</v>
      </c>
      <c r="B85" s="194" t="s">
        <v>126</v>
      </c>
      <c r="C85" s="148" t="s">
        <v>182</v>
      </c>
      <c r="D85" s="148">
        <v>1</v>
      </c>
      <c r="E85" s="149"/>
      <c r="F85" s="143">
        <f t="shared" si="3"/>
        <v>0</v>
      </c>
      <c r="G85" s="92"/>
    </row>
    <row r="86" spans="1:8" s="80" customFormat="1" ht="29" x14ac:dyDescent="0.25">
      <c r="A86" s="103">
        <v>3.03</v>
      </c>
      <c r="B86" s="194" t="s">
        <v>128</v>
      </c>
      <c r="C86" s="148" t="s">
        <v>182</v>
      </c>
      <c r="D86" s="148">
        <v>1</v>
      </c>
      <c r="E86" s="149"/>
      <c r="F86" s="143">
        <f>E86*D86</f>
        <v>0</v>
      </c>
      <c r="G86" s="92"/>
    </row>
    <row r="87" spans="1:8" s="80" customFormat="1" ht="29" x14ac:dyDescent="0.25">
      <c r="A87" s="104">
        <v>3.04</v>
      </c>
      <c r="B87" s="194" t="s">
        <v>129</v>
      </c>
      <c r="C87" s="148" t="s">
        <v>182</v>
      </c>
      <c r="D87" s="148">
        <v>1</v>
      </c>
      <c r="E87" s="149"/>
      <c r="F87" s="143">
        <f>E87*D87</f>
        <v>0</v>
      </c>
      <c r="G87" s="92"/>
    </row>
    <row r="88" spans="1:8" s="80" customFormat="1" ht="87" x14ac:dyDescent="0.25">
      <c r="A88" s="103">
        <v>3.05</v>
      </c>
      <c r="B88" s="194" t="s">
        <v>130</v>
      </c>
      <c r="C88" s="148" t="s">
        <v>182</v>
      </c>
      <c r="D88" s="148">
        <v>1</v>
      </c>
      <c r="E88" s="149"/>
      <c r="F88" s="143">
        <f>E88*D88</f>
        <v>0</v>
      </c>
      <c r="G88" s="92"/>
    </row>
    <row r="89" spans="1:8" s="80" customFormat="1" ht="29" x14ac:dyDescent="0.25">
      <c r="A89" s="104">
        <v>3.06</v>
      </c>
      <c r="B89" s="194" t="s">
        <v>131</v>
      </c>
      <c r="C89" s="148" t="s">
        <v>127</v>
      </c>
      <c r="D89" s="148">
        <v>1</v>
      </c>
      <c r="E89" s="149"/>
      <c r="F89" s="143">
        <f t="shared" ref="F89:F91" si="4">E89*D89</f>
        <v>0</v>
      </c>
      <c r="G89" s="92"/>
    </row>
    <row r="90" spans="1:8" s="80" customFormat="1" ht="29" x14ac:dyDescent="0.25">
      <c r="A90" s="103">
        <v>3.07</v>
      </c>
      <c r="B90" s="194" t="s">
        <v>132</v>
      </c>
      <c r="C90" s="148" t="s">
        <v>127</v>
      </c>
      <c r="D90" s="148">
        <v>1</v>
      </c>
      <c r="E90" s="149"/>
      <c r="F90" s="143">
        <f t="shared" si="4"/>
        <v>0</v>
      </c>
      <c r="G90" s="92"/>
    </row>
    <row r="91" spans="1:8" s="80" customFormat="1" ht="116" x14ac:dyDescent="0.25">
      <c r="A91" s="104">
        <v>3.08</v>
      </c>
      <c r="B91" s="211" t="s">
        <v>133</v>
      </c>
      <c r="C91" s="163" t="s">
        <v>183</v>
      </c>
      <c r="D91" s="164">
        <v>45</v>
      </c>
      <c r="E91" s="149"/>
      <c r="F91" s="143">
        <f t="shared" si="4"/>
        <v>0</v>
      </c>
      <c r="G91" s="92"/>
    </row>
    <row r="92" spans="1:8" s="136" customFormat="1" ht="24.9" customHeight="1" x14ac:dyDescent="0.25">
      <c r="A92" s="212"/>
      <c r="B92" s="213" t="s">
        <v>134</v>
      </c>
      <c r="C92" s="165"/>
      <c r="D92" s="166"/>
      <c r="E92" s="167"/>
      <c r="F92" s="144"/>
      <c r="G92" s="168"/>
      <c r="H92" s="137"/>
    </row>
    <row r="93" spans="1:8" s="139" customFormat="1" ht="21" customHeight="1" x14ac:dyDescent="0.25">
      <c r="A93" s="214"/>
      <c r="B93" s="215" t="s">
        <v>135</v>
      </c>
      <c r="C93" s="169"/>
      <c r="D93" s="170"/>
      <c r="E93" s="171"/>
      <c r="F93" s="145"/>
      <c r="G93" s="172"/>
      <c r="H93" s="138"/>
    </row>
    <row r="94" spans="1:8" s="140" customFormat="1" ht="24.75" customHeight="1" x14ac:dyDescent="0.25">
      <c r="A94" s="214"/>
      <c r="B94" s="215" t="s">
        <v>136</v>
      </c>
      <c r="C94" s="169"/>
      <c r="D94" s="170"/>
      <c r="E94" s="171"/>
      <c r="F94" s="145"/>
      <c r="G94" s="173"/>
      <c r="H94" s="137"/>
    </row>
    <row r="95" spans="1:8" s="140" customFormat="1" ht="37.5" customHeight="1" x14ac:dyDescent="0.25">
      <c r="A95" s="214">
        <v>3.09</v>
      </c>
      <c r="B95" s="216" t="s">
        <v>137</v>
      </c>
      <c r="C95" s="148" t="s">
        <v>127</v>
      </c>
      <c r="D95" s="174">
        <v>1</v>
      </c>
      <c r="E95" s="175"/>
      <c r="F95" s="146" t="s">
        <v>107</v>
      </c>
      <c r="G95" s="94">
        <f t="shared" ref="G95:G114" si="5">D95*E95</f>
        <v>0</v>
      </c>
      <c r="H95" s="137"/>
    </row>
    <row r="96" spans="1:8" s="140" customFormat="1" ht="33.75" customHeight="1" x14ac:dyDescent="0.25">
      <c r="A96" s="214">
        <v>3.1</v>
      </c>
      <c r="B96" s="217" t="s">
        <v>138</v>
      </c>
      <c r="C96" s="148" t="s">
        <v>127</v>
      </c>
      <c r="D96" s="174">
        <v>8</v>
      </c>
      <c r="E96" s="175"/>
      <c r="F96" s="146" t="s">
        <v>107</v>
      </c>
      <c r="G96" s="94">
        <f t="shared" si="5"/>
        <v>0</v>
      </c>
      <c r="H96" s="137"/>
    </row>
    <row r="97" spans="1:8" s="141" customFormat="1" ht="36.75" customHeight="1" x14ac:dyDescent="0.25">
      <c r="A97" s="214">
        <v>3.11</v>
      </c>
      <c r="B97" s="218" t="s">
        <v>139</v>
      </c>
      <c r="C97" s="148" t="s">
        <v>127</v>
      </c>
      <c r="D97" s="176">
        <v>1</v>
      </c>
      <c r="E97" s="177"/>
      <c r="F97" s="146" t="s">
        <v>107</v>
      </c>
      <c r="G97" s="94">
        <f t="shared" si="5"/>
        <v>0</v>
      </c>
      <c r="H97" s="142"/>
    </row>
    <row r="98" spans="1:8" s="141" customFormat="1" ht="27" customHeight="1" x14ac:dyDescent="0.25">
      <c r="A98" s="214">
        <v>3.12</v>
      </c>
      <c r="B98" s="218" t="s">
        <v>140</v>
      </c>
      <c r="C98" s="148" t="s">
        <v>127</v>
      </c>
      <c r="D98" s="176">
        <v>1</v>
      </c>
      <c r="E98" s="177"/>
      <c r="F98" s="146" t="s">
        <v>107</v>
      </c>
      <c r="G98" s="94">
        <f t="shared" si="5"/>
        <v>0</v>
      </c>
      <c r="H98" s="142"/>
    </row>
    <row r="99" spans="1:8" s="141" customFormat="1" ht="19.649999999999999" customHeight="1" x14ac:dyDescent="0.25">
      <c r="A99" s="214">
        <v>3.13</v>
      </c>
      <c r="B99" s="218" t="s">
        <v>141</v>
      </c>
      <c r="C99" s="148" t="s">
        <v>127</v>
      </c>
      <c r="D99" s="176">
        <v>2</v>
      </c>
      <c r="E99" s="177"/>
      <c r="F99" s="146" t="s">
        <v>107</v>
      </c>
      <c r="G99" s="94">
        <f t="shared" si="5"/>
        <v>0</v>
      </c>
      <c r="H99" s="142"/>
    </row>
    <row r="100" spans="1:8" s="141" customFormat="1" ht="19.649999999999999" customHeight="1" x14ac:dyDescent="0.25">
      <c r="A100" s="214">
        <v>3.14</v>
      </c>
      <c r="B100" s="218" t="s">
        <v>142</v>
      </c>
      <c r="C100" s="148" t="s">
        <v>127</v>
      </c>
      <c r="D100" s="176">
        <v>1</v>
      </c>
      <c r="E100" s="177"/>
      <c r="F100" s="146" t="s">
        <v>107</v>
      </c>
      <c r="G100" s="94">
        <f t="shared" si="5"/>
        <v>0</v>
      </c>
      <c r="H100" s="142"/>
    </row>
    <row r="101" spans="1:8" s="140" customFormat="1" ht="17.399999999999999" customHeight="1" x14ac:dyDescent="0.25">
      <c r="A101" s="214">
        <v>3.15</v>
      </c>
      <c r="B101" s="217" t="s">
        <v>143</v>
      </c>
      <c r="C101" s="148" t="s">
        <v>55</v>
      </c>
      <c r="D101" s="174">
        <v>1</v>
      </c>
      <c r="E101" s="175"/>
      <c r="F101" s="146" t="s">
        <v>107</v>
      </c>
      <c r="G101" s="94">
        <f t="shared" si="5"/>
        <v>0</v>
      </c>
      <c r="H101" s="137"/>
    </row>
    <row r="102" spans="1:8" s="140" customFormat="1" ht="43.5" x14ac:dyDescent="0.25">
      <c r="A102" s="214">
        <v>3.16</v>
      </c>
      <c r="B102" s="217" t="s">
        <v>144</v>
      </c>
      <c r="C102" s="148" t="s">
        <v>55</v>
      </c>
      <c r="D102" s="174">
        <v>1</v>
      </c>
      <c r="E102" s="175"/>
      <c r="F102" s="146" t="s">
        <v>107</v>
      </c>
      <c r="G102" s="94">
        <f t="shared" si="5"/>
        <v>0</v>
      </c>
      <c r="H102" s="137"/>
    </row>
    <row r="103" spans="1:8" s="140" customFormat="1" ht="43.5" x14ac:dyDescent="0.25">
      <c r="A103" s="214">
        <v>3.17</v>
      </c>
      <c r="B103" s="217" t="s">
        <v>145</v>
      </c>
      <c r="C103" s="148" t="s">
        <v>127</v>
      </c>
      <c r="D103" s="174">
        <v>2</v>
      </c>
      <c r="E103" s="175"/>
      <c r="F103" s="146" t="s">
        <v>107</v>
      </c>
      <c r="G103" s="94">
        <f t="shared" si="5"/>
        <v>0</v>
      </c>
      <c r="H103" s="137"/>
    </row>
    <row r="104" spans="1:8" s="140" customFormat="1" ht="20.25" customHeight="1" x14ac:dyDescent="0.25">
      <c r="A104" s="214">
        <v>3.18</v>
      </c>
      <c r="B104" s="217" t="s">
        <v>146</v>
      </c>
      <c r="C104" s="148" t="s">
        <v>55</v>
      </c>
      <c r="D104" s="174">
        <v>2</v>
      </c>
      <c r="E104" s="175"/>
      <c r="F104" s="146" t="s">
        <v>107</v>
      </c>
      <c r="G104" s="94">
        <f t="shared" si="5"/>
        <v>0</v>
      </c>
      <c r="H104" s="137"/>
    </row>
    <row r="105" spans="1:8" x14ac:dyDescent="0.35">
      <c r="A105" s="210"/>
      <c r="B105" s="158" t="s">
        <v>147</v>
      </c>
      <c r="C105" s="158"/>
      <c r="D105" s="158"/>
      <c r="E105" s="159"/>
      <c r="F105" s="157">
        <f>SUM(F83:F104)</f>
        <v>0</v>
      </c>
      <c r="G105" s="100">
        <f>SUM(G84:G104)</f>
        <v>0</v>
      </c>
    </row>
    <row r="106" spans="1:8" ht="15" thickBot="1" x14ac:dyDescent="0.4">
      <c r="A106" s="128"/>
      <c r="B106" s="101"/>
      <c r="C106" s="101"/>
      <c r="D106" s="101"/>
      <c r="E106" s="79"/>
      <c r="F106" s="154"/>
      <c r="G106" s="99"/>
    </row>
    <row r="107" spans="1:8" ht="15" thickTop="1" x14ac:dyDescent="0.35">
      <c r="A107" s="104"/>
      <c r="B107" s="147"/>
      <c r="C107" s="147"/>
      <c r="D107" s="147"/>
      <c r="E107" s="160"/>
      <c r="F107" s="157"/>
      <c r="G107" s="100"/>
    </row>
    <row r="108" spans="1:8" s="140" customFormat="1" ht="21.75" customHeight="1" x14ac:dyDescent="0.25">
      <c r="A108" s="219"/>
      <c r="B108" s="220" t="s">
        <v>148</v>
      </c>
      <c r="C108" s="178"/>
      <c r="D108" s="179"/>
      <c r="E108" s="180"/>
      <c r="F108" s="146"/>
      <c r="G108" s="94"/>
      <c r="H108" s="137"/>
    </row>
    <row r="109" spans="1:8" s="140" customFormat="1" ht="42.75" customHeight="1" x14ac:dyDescent="0.25">
      <c r="A109" s="221" t="s">
        <v>149</v>
      </c>
      <c r="B109" s="222" t="s">
        <v>150</v>
      </c>
      <c r="C109" s="148" t="s">
        <v>127</v>
      </c>
      <c r="D109" s="181">
        <v>1</v>
      </c>
      <c r="E109" s="182"/>
      <c r="F109" s="146" t="s">
        <v>107</v>
      </c>
      <c r="G109" s="94">
        <f t="shared" si="5"/>
        <v>0</v>
      </c>
      <c r="H109" s="137"/>
    </row>
    <row r="110" spans="1:8" s="140" customFormat="1" x14ac:dyDescent="0.25">
      <c r="A110" s="219"/>
      <c r="B110" s="220" t="s">
        <v>151</v>
      </c>
      <c r="C110" s="178"/>
      <c r="D110" s="183"/>
      <c r="E110" s="180"/>
      <c r="F110" s="146"/>
      <c r="G110" s="94">
        <f t="shared" si="5"/>
        <v>0</v>
      </c>
      <c r="H110" s="137"/>
    </row>
    <row r="111" spans="1:8" s="140" customFormat="1" ht="45.75" customHeight="1" x14ac:dyDescent="0.25">
      <c r="A111" s="221" t="s">
        <v>152</v>
      </c>
      <c r="B111" s="223" t="s">
        <v>153</v>
      </c>
      <c r="C111" s="148" t="s">
        <v>55</v>
      </c>
      <c r="D111" s="179">
        <v>1</v>
      </c>
      <c r="E111" s="180"/>
      <c r="F111" s="146" t="s">
        <v>107</v>
      </c>
      <c r="G111" s="94">
        <f t="shared" si="5"/>
        <v>0</v>
      </c>
      <c r="H111" s="137"/>
    </row>
    <row r="112" spans="1:8" s="140" customFormat="1" ht="21.75" customHeight="1" x14ac:dyDescent="0.25">
      <c r="A112" s="221"/>
      <c r="B112" s="220" t="s">
        <v>154</v>
      </c>
      <c r="C112" s="178"/>
      <c r="D112" s="179"/>
      <c r="E112" s="180"/>
      <c r="F112" s="146" t="s">
        <v>107</v>
      </c>
      <c r="G112" s="94">
        <f t="shared" si="5"/>
        <v>0</v>
      </c>
      <c r="H112" s="137"/>
    </row>
    <row r="113" spans="1:8" s="140" customFormat="1" ht="35.25" customHeight="1" x14ac:dyDescent="0.25">
      <c r="A113" s="221" t="s">
        <v>155</v>
      </c>
      <c r="B113" s="224" t="s">
        <v>156</v>
      </c>
      <c r="C113" s="184" t="s">
        <v>90</v>
      </c>
      <c r="D113" s="185">
        <v>207</v>
      </c>
      <c r="E113" s="186"/>
      <c r="F113" s="146" t="s">
        <v>107</v>
      </c>
      <c r="G113" s="94">
        <f t="shared" si="5"/>
        <v>0</v>
      </c>
      <c r="H113" s="137"/>
    </row>
    <row r="114" spans="1:8" s="140" customFormat="1" ht="32.25" customHeight="1" x14ac:dyDescent="0.25">
      <c r="A114" s="221" t="s">
        <v>157</v>
      </c>
      <c r="B114" s="224" t="s">
        <v>158</v>
      </c>
      <c r="C114" s="184" t="s">
        <v>90</v>
      </c>
      <c r="D114" s="185">
        <v>60</v>
      </c>
      <c r="E114" s="186"/>
      <c r="F114" s="146" t="s">
        <v>107</v>
      </c>
      <c r="G114" s="94">
        <f t="shared" si="5"/>
        <v>0</v>
      </c>
      <c r="H114" s="137"/>
    </row>
    <row r="115" spans="1:8" s="80" customFormat="1" ht="43.5" x14ac:dyDescent="0.25">
      <c r="A115" s="221" t="s">
        <v>159</v>
      </c>
      <c r="B115" s="194" t="s">
        <v>160</v>
      </c>
      <c r="C115" s="148" t="s">
        <v>127</v>
      </c>
      <c r="D115" s="148">
        <v>1</v>
      </c>
      <c r="E115" s="149"/>
      <c r="F115" s="143">
        <f>E115*D115</f>
        <v>0</v>
      </c>
      <c r="G115" s="92"/>
    </row>
    <row r="116" spans="1:8" s="80" customFormat="1" ht="29" x14ac:dyDescent="0.25">
      <c r="A116" s="221" t="s">
        <v>161</v>
      </c>
      <c r="B116" s="194" t="s">
        <v>162</v>
      </c>
      <c r="C116" s="148" t="s">
        <v>55</v>
      </c>
      <c r="D116" s="148">
        <v>1</v>
      </c>
      <c r="E116" s="149"/>
      <c r="F116" s="143">
        <f>E116*D116</f>
        <v>0</v>
      </c>
      <c r="G116" s="92"/>
    </row>
    <row r="117" spans="1:8" s="80" customFormat="1" ht="29" x14ac:dyDescent="0.25">
      <c r="A117" s="221" t="s">
        <v>163</v>
      </c>
      <c r="B117" s="194" t="s">
        <v>164</v>
      </c>
      <c r="C117" s="148" t="s">
        <v>55</v>
      </c>
      <c r="D117" s="148">
        <v>1</v>
      </c>
      <c r="E117" s="149"/>
      <c r="F117" s="143">
        <f t="shared" ref="F117:F119" si="6">E117*D117</f>
        <v>0</v>
      </c>
      <c r="G117" s="92"/>
    </row>
    <row r="118" spans="1:8" s="80" customFormat="1" ht="29" x14ac:dyDescent="0.25">
      <c r="A118" s="221" t="s">
        <v>165</v>
      </c>
      <c r="B118" s="194" t="s">
        <v>166</v>
      </c>
      <c r="C118" s="148" t="s">
        <v>55</v>
      </c>
      <c r="D118" s="148">
        <v>1</v>
      </c>
      <c r="E118" s="149"/>
      <c r="F118" s="143">
        <f t="shared" si="6"/>
        <v>0</v>
      </c>
      <c r="G118" s="92"/>
    </row>
    <row r="119" spans="1:8" s="80" customFormat="1" ht="58" x14ac:dyDescent="0.25">
      <c r="A119" s="221" t="s">
        <v>167</v>
      </c>
      <c r="B119" s="194" t="s">
        <v>168</v>
      </c>
      <c r="C119" s="148" t="s">
        <v>55</v>
      </c>
      <c r="D119" s="148">
        <v>1</v>
      </c>
      <c r="E119" s="149"/>
      <c r="F119" s="143">
        <f t="shared" si="6"/>
        <v>0</v>
      </c>
      <c r="G119" s="92"/>
    </row>
    <row r="120" spans="1:8" s="80" customFormat="1" x14ac:dyDescent="0.25">
      <c r="A120" s="103"/>
      <c r="B120" s="194"/>
      <c r="C120" s="148"/>
      <c r="D120" s="148"/>
      <c r="E120" s="149"/>
      <c r="F120" s="143"/>
      <c r="G120" s="92"/>
    </row>
    <row r="121" spans="1:8" s="80" customFormat="1" x14ac:dyDescent="0.25">
      <c r="A121" s="103"/>
      <c r="B121" s="194"/>
      <c r="C121" s="148"/>
      <c r="D121" s="148"/>
      <c r="E121" s="149"/>
      <c r="F121" s="143"/>
      <c r="G121" s="92"/>
    </row>
    <row r="122" spans="1:8" s="80" customFormat="1" x14ac:dyDescent="0.25">
      <c r="A122" s="103"/>
      <c r="B122" s="194"/>
      <c r="C122" s="148"/>
      <c r="D122" s="148"/>
      <c r="E122" s="149"/>
      <c r="F122" s="143"/>
      <c r="G122" s="92"/>
    </row>
    <row r="123" spans="1:8" s="80" customFormat="1" x14ac:dyDescent="0.25">
      <c r="A123" s="103"/>
      <c r="B123" s="194"/>
      <c r="C123" s="148"/>
      <c r="D123" s="148"/>
      <c r="E123" s="149"/>
      <c r="F123" s="143"/>
      <c r="G123" s="92"/>
    </row>
    <row r="124" spans="1:8" x14ac:dyDescent="0.35">
      <c r="A124" s="210"/>
      <c r="B124" s="158" t="s">
        <v>147</v>
      </c>
      <c r="C124" s="158"/>
      <c r="D124" s="158"/>
      <c r="E124" s="159"/>
      <c r="F124" s="157">
        <f>SUM(F108:F120)</f>
        <v>0</v>
      </c>
      <c r="G124" s="100">
        <f>SUM(G109:G120)</f>
        <v>0</v>
      </c>
    </row>
    <row r="125" spans="1:8" x14ac:dyDescent="0.35">
      <c r="A125" s="210"/>
      <c r="B125" s="158"/>
      <c r="C125" s="158"/>
      <c r="D125" s="158"/>
      <c r="E125" s="159"/>
      <c r="F125" s="157"/>
      <c r="G125" s="100"/>
    </row>
    <row r="126" spans="1:8" s="80" customFormat="1" x14ac:dyDescent="0.25">
      <c r="A126" s="103"/>
      <c r="B126" s="194" t="s">
        <v>169</v>
      </c>
      <c r="C126" s="148"/>
      <c r="D126" s="148"/>
      <c r="E126" s="149"/>
      <c r="F126" s="143"/>
      <c r="G126" s="92"/>
    </row>
    <row r="127" spans="1:8" s="80" customFormat="1" x14ac:dyDescent="0.25">
      <c r="A127" s="103"/>
      <c r="B127" s="194"/>
      <c r="C127" s="148"/>
      <c r="D127" s="148"/>
      <c r="E127" s="149"/>
      <c r="F127" s="143"/>
      <c r="G127" s="92"/>
    </row>
    <row r="128" spans="1:8" s="80" customFormat="1" x14ac:dyDescent="0.25">
      <c r="A128" s="103"/>
      <c r="B128" s="194" t="s">
        <v>170</v>
      </c>
      <c r="C128" s="148"/>
      <c r="D128" s="148"/>
      <c r="E128" s="149"/>
      <c r="F128" s="143">
        <f>F105</f>
        <v>0</v>
      </c>
      <c r="G128" s="92">
        <f>G105</f>
        <v>0</v>
      </c>
    </row>
    <row r="129" spans="1:7" s="80" customFormat="1" x14ac:dyDescent="0.25">
      <c r="A129" s="103"/>
      <c r="B129" s="194"/>
      <c r="C129" s="148"/>
      <c r="D129" s="148"/>
      <c r="E129" s="149"/>
      <c r="F129" s="143"/>
      <c r="G129" s="92"/>
    </row>
    <row r="130" spans="1:7" s="80" customFormat="1" x14ac:dyDescent="0.25">
      <c r="A130" s="103"/>
      <c r="B130" s="194" t="s">
        <v>171</v>
      </c>
      <c r="C130" s="148"/>
      <c r="D130" s="148"/>
      <c r="E130" s="149"/>
      <c r="F130" s="143">
        <f>F124</f>
        <v>0</v>
      </c>
      <c r="G130" s="92">
        <f>G124</f>
        <v>0</v>
      </c>
    </row>
    <row r="131" spans="1:7" s="80" customFormat="1" x14ac:dyDescent="0.25">
      <c r="A131" s="103"/>
      <c r="B131" s="194"/>
      <c r="C131" s="148"/>
      <c r="D131" s="148"/>
      <c r="E131" s="149"/>
      <c r="F131" s="143"/>
      <c r="G131" s="92"/>
    </row>
    <row r="132" spans="1:7" s="80" customFormat="1" x14ac:dyDescent="0.25">
      <c r="A132" s="103"/>
      <c r="B132" s="194"/>
      <c r="C132" s="148"/>
      <c r="D132" s="148"/>
      <c r="E132" s="149"/>
      <c r="F132" s="143"/>
      <c r="G132" s="92"/>
    </row>
    <row r="133" spans="1:7" s="80" customFormat="1" x14ac:dyDescent="0.25">
      <c r="A133" s="103"/>
      <c r="B133" s="194"/>
      <c r="C133" s="148"/>
      <c r="D133" s="148"/>
      <c r="E133" s="149"/>
      <c r="F133" s="143"/>
      <c r="G133" s="92"/>
    </row>
    <row r="134" spans="1:7" s="80" customFormat="1" x14ac:dyDescent="0.25">
      <c r="A134" s="103"/>
      <c r="B134" s="194"/>
      <c r="C134" s="148"/>
      <c r="D134" s="148"/>
      <c r="E134" s="149"/>
      <c r="F134" s="143"/>
      <c r="G134" s="92"/>
    </row>
    <row r="135" spans="1:7" s="80" customFormat="1" x14ac:dyDescent="0.25">
      <c r="A135" s="103"/>
      <c r="B135" s="194"/>
      <c r="C135" s="148"/>
      <c r="D135" s="148"/>
      <c r="E135" s="149"/>
      <c r="F135" s="143"/>
      <c r="G135" s="92"/>
    </row>
    <row r="136" spans="1:7" s="80" customFormat="1" x14ac:dyDescent="0.25">
      <c r="A136" s="103"/>
      <c r="B136" s="194"/>
      <c r="C136" s="148"/>
      <c r="D136" s="148"/>
      <c r="E136" s="149"/>
      <c r="F136" s="143"/>
      <c r="G136" s="92"/>
    </row>
    <row r="137" spans="1:7" s="80" customFormat="1" x14ac:dyDescent="0.25">
      <c r="A137" s="103"/>
      <c r="B137" s="194"/>
      <c r="C137" s="148"/>
      <c r="D137" s="148"/>
      <c r="E137" s="149"/>
      <c r="F137" s="143"/>
      <c r="G137" s="92"/>
    </row>
    <row r="138" spans="1:7" s="80" customFormat="1" x14ac:dyDescent="0.25">
      <c r="A138" s="103"/>
      <c r="B138" s="194"/>
      <c r="C138" s="148"/>
      <c r="D138" s="148"/>
      <c r="E138" s="149"/>
      <c r="F138" s="143"/>
      <c r="G138" s="92"/>
    </row>
    <row r="139" spans="1:7" s="80" customFormat="1" x14ac:dyDescent="0.25">
      <c r="A139" s="103"/>
      <c r="B139" s="194"/>
      <c r="C139" s="148"/>
      <c r="D139" s="148"/>
      <c r="E139" s="149"/>
      <c r="F139" s="143"/>
      <c r="G139" s="92"/>
    </row>
    <row r="140" spans="1:7" s="80" customFormat="1" x14ac:dyDescent="0.25">
      <c r="A140" s="103"/>
      <c r="B140" s="194"/>
      <c r="C140" s="148"/>
      <c r="D140" s="148"/>
      <c r="E140" s="149"/>
      <c r="F140" s="143"/>
      <c r="G140" s="92"/>
    </row>
    <row r="141" spans="1:7" x14ac:dyDescent="0.35">
      <c r="A141" s="104"/>
      <c r="B141" s="190" t="s">
        <v>172</v>
      </c>
      <c r="C141" s="161"/>
      <c r="D141" s="161"/>
      <c r="E141" s="162"/>
      <c r="F141" s="157">
        <f>SUM(F126:F131)</f>
        <v>0</v>
      </c>
      <c r="G141" s="100">
        <f>SUM(G127:G131)</f>
        <v>0</v>
      </c>
    </row>
    <row r="142" spans="1:7" ht="15" thickBot="1" x14ac:dyDescent="0.4">
      <c r="A142" s="128"/>
      <c r="B142" s="97"/>
      <c r="C142" s="105"/>
      <c r="D142" s="105"/>
      <c r="E142" s="81"/>
      <c r="F142" s="154"/>
      <c r="G142" s="99"/>
    </row>
    <row r="143" spans="1:7" ht="15" thickTop="1" x14ac:dyDescent="0.35">
      <c r="A143" s="104"/>
      <c r="B143" s="190"/>
      <c r="C143" s="161"/>
      <c r="D143" s="161"/>
      <c r="E143" s="162"/>
      <c r="F143" s="157"/>
      <c r="G143" s="100"/>
    </row>
    <row r="144" spans="1:7" x14ac:dyDescent="0.35">
      <c r="A144" s="129"/>
      <c r="B144" s="187" t="s">
        <v>173</v>
      </c>
      <c r="C144" s="187"/>
      <c r="D144" s="187"/>
      <c r="E144" s="188"/>
      <c r="F144" s="187"/>
      <c r="G144" s="106"/>
    </row>
    <row r="145" spans="1:7" ht="22.4" customHeight="1" x14ac:dyDescent="0.35">
      <c r="A145" s="125"/>
      <c r="B145" s="225"/>
      <c r="C145" s="161"/>
      <c r="D145" s="161"/>
      <c r="E145" s="162"/>
      <c r="F145" s="161"/>
      <c r="G145" s="91"/>
    </row>
    <row r="146" spans="1:7" ht="22.4" customHeight="1" x14ac:dyDescent="0.35">
      <c r="A146" s="104">
        <v>1</v>
      </c>
      <c r="B146" s="196" t="s">
        <v>174</v>
      </c>
      <c r="C146" s="146"/>
      <c r="D146" s="146"/>
      <c r="E146" s="189" t="s">
        <v>175</v>
      </c>
      <c r="F146" s="146">
        <f>F35</f>
        <v>0</v>
      </c>
      <c r="G146" s="96"/>
    </row>
    <row r="147" spans="1:7" ht="22.4" customHeight="1" x14ac:dyDescent="0.35">
      <c r="A147" s="104"/>
      <c r="B147" s="196"/>
      <c r="C147" s="146"/>
      <c r="D147" s="146"/>
      <c r="E147" s="189"/>
      <c r="F147" s="146"/>
      <c r="G147" s="96"/>
    </row>
    <row r="148" spans="1:7" ht="22.4" customHeight="1" x14ac:dyDescent="0.35">
      <c r="A148" s="104">
        <v>2</v>
      </c>
      <c r="B148" s="209" t="s">
        <v>176</v>
      </c>
      <c r="C148" s="146"/>
      <c r="D148" s="146"/>
      <c r="E148" s="189"/>
      <c r="F148" s="146">
        <f>F79</f>
        <v>0</v>
      </c>
      <c r="G148" s="96"/>
    </row>
    <row r="149" spans="1:7" ht="22.4" customHeight="1" x14ac:dyDescent="0.35">
      <c r="A149" s="104"/>
      <c r="B149" s="209"/>
      <c r="C149" s="146"/>
      <c r="D149" s="146"/>
      <c r="E149" s="189"/>
      <c r="F149" s="146"/>
      <c r="G149" s="96"/>
    </row>
    <row r="150" spans="1:7" x14ac:dyDescent="0.35">
      <c r="A150" s="104">
        <v>3</v>
      </c>
      <c r="B150" s="226" t="s">
        <v>184</v>
      </c>
      <c r="C150" s="146"/>
      <c r="D150" s="146"/>
      <c r="E150" s="189"/>
      <c r="F150" s="146">
        <f>F141</f>
        <v>0</v>
      </c>
      <c r="G150" s="96"/>
    </row>
    <row r="151" spans="1:7" x14ac:dyDescent="0.35">
      <c r="A151" s="104"/>
      <c r="B151" s="209"/>
      <c r="C151" s="146"/>
      <c r="D151" s="146"/>
      <c r="E151" s="189"/>
      <c r="F151" s="146"/>
      <c r="G151" s="96"/>
    </row>
    <row r="152" spans="1:7" ht="58.5" customHeight="1" x14ac:dyDescent="0.35">
      <c r="A152" s="104">
        <v>4</v>
      </c>
      <c r="B152" s="231" t="s">
        <v>189</v>
      </c>
      <c r="C152" s="146"/>
      <c r="D152" s="146"/>
      <c r="E152" s="189"/>
      <c r="F152" s="157">
        <f>G152</f>
        <v>0</v>
      </c>
      <c r="G152" s="100">
        <f>G141+G79+G35</f>
        <v>0</v>
      </c>
    </row>
    <row r="153" spans="1:7" ht="22.4" customHeight="1" x14ac:dyDescent="0.35">
      <c r="A153" s="104"/>
      <c r="B153" s="227"/>
      <c r="C153" s="146"/>
      <c r="D153" s="146"/>
      <c r="E153" s="189"/>
      <c r="F153" s="157"/>
      <c r="G153" s="100"/>
    </row>
    <row r="154" spans="1:7" ht="22.4" customHeight="1" x14ac:dyDescent="0.35">
      <c r="A154" s="104"/>
      <c r="B154" s="158"/>
      <c r="C154" s="158"/>
      <c r="D154" s="158"/>
      <c r="E154" s="159"/>
      <c r="F154" s="146"/>
      <c r="G154" s="96"/>
    </row>
    <row r="155" spans="1:7" ht="22.4" customHeight="1" x14ac:dyDescent="0.35">
      <c r="A155" s="104"/>
      <c r="B155" s="158"/>
      <c r="C155" s="158"/>
      <c r="D155" s="158"/>
      <c r="E155" s="159"/>
      <c r="F155" s="146"/>
      <c r="G155" s="96"/>
    </row>
    <row r="156" spans="1:7" ht="22.4" customHeight="1" x14ac:dyDescent="0.35">
      <c r="A156" s="104"/>
      <c r="B156" s="158"/>
      <c r="C156" s="158"/>
      <c r="D156" s="158"/>
      <c r="E156" s="159"/>
      <c r="F156" s="146"/>
      <c r="G156" s="96"/>
    </row>
    <row r="157" spans="1:7" ht="22.4" customHeight="1" x14ac:dyDescent="0.35">
      <c r="A157" s="104"/>
      <c r="B157" s="158"/>
      <c r="C157" s="158"/>
      <c r="D157" s="158"/>
      <c r="E157" s="159"/>
      <c r="F157" s="146"/>
      <c r="G157" s="96"/>
    </row>
    <row r="158" spans="1:7" ht="22.4" customHeight="1" x14ac:dyDescent="0.35">
      <c r="A158" s="104"/>
      <c r="B158" s="158"/>
      <c r="C158" s="158"/>
      <c r="D158" s="158"/>
      <c r="E158" s="159"/>
      <c r="F158" s="146"/>
      <c r="G158" s="96"/>
    </row>
    <row r="159" spans="1:7" ht="22.4" customHeight="1" x14ac:dyDescent="0.35">
      <c r="A159" s="104"/>
      <c r="B159" s="158"/>
      <c r="C159" s="158"/>
      <c r="D159" s="158"/>
      <c r="E159" s="159"/>
      <c r="F159" s="146"/>
      <c r="G159" s="96"/>
    </row>
    <row r="160" spans="1:7" ht="22.4" customHeight="1" x14ac:dyDescent="0.35">
      <c r="A160" s="104"/>
      <c r="B160" s="158"/>
      <c r="C160" s="158"/>
      <c r="D160" s="158"/>
      <c r="E160" s="159"/>
      <c r="F160" s="146"/>
      <c r="G160" s="96"/>
    </row>
    <row r="161" spans="1:7" ht="22.4" customHeight="1" x14ac:dyDescent="0.35">
      <c r="A161" s="104"/>
      <c r="B161" s="158"/>
      <c r="C161" s="158"/>
      <c r="D161" s="158"/>
      <c r="E161" s="159"/>
      <c r="F161" s="146"/>
      <c r="G161" s="96"/>
    </row>
    <row r="162" spans="1:7" ht="22.4" customHeight="1" x14ac:dyDescent="0.35">
      <c r="A162" s="104"/>
      <c r="B162" s="158"/>
      <c r="C162" s="158"/>
      <c r="D162" s="158"/>
      <c r="E162" s="159"/>
      <c r="F162" s="146"/>
      <c r="G162" s="96"/>
    </row>
    <row r="163" spans="1:7" ht="22.4" customHeight="1" x14ac:dyDescent="0.35">
      <c r="A163" s="104"/>
      <c r="B163" s="158"/>
      <c r="C163" s="158"/>
      <c r="D163" s="158"/>
      <c r="E163" s="159"/>
      <c r="F163" s="146"/>
      <c r="G163" s="96"/>
    </row>
    <row r="164" spans="1:7" ht="22.4" customHeight="1" x14ac:dyDescent="0.35">
      <c r="A164" s="104"/>
      <c r="B164" s="158"/>
      <c r="C164" s="158"/>
      <c r="D164" s="158"/>
      <c r="E164" s="159"/>
      <c r="F164" s="146"/>
      <c r="G164" s="96"/>
    </row>
    <row r="165" spans="1:7" ht="22.4" customHeight="1" x14ac:dyDescent="0.35">
      <c r="A165" s="104"/>
      <c r="B165" s="158"/>
      <c r="C165" s="158"/>
      <c r="D165" s="158"/>
      <c r="E165" s="159"/>
      <c r="F165" s="146"/>
      <c r="G165" s="96"/>
    </row>
    <row r="166" spans="1:7" ht="22.4" customHeight="1" x14ac:dyDescent="0.35">
      <c r="A166" s="104"/>
      <c r="B166" s="158"/>
      <c r="C166" s="158"/>
      <c r="D166" s="158"/>
      <c r="E166" s="159"/>
      <c r="F166" s="146"/>
      <c r="G166" s="96"/>
    </row>
    <row r="167" spans="1:7" ht="22.4" customHeight="1" x14ac:dyDescent="0.35">
      <c r="A167" s="104"/>
      <c r="B167" s="158"/>
      <c r="C167" s="158"/>
      <c r="D167" s="158"/>
      <c r="E167" s="159"/>
      <c r="F167" s="146"/>
      <c r="G167" s="96"/>
    </row>
    <row r="168" spans="1:7" ht="22.4" customHeight="1" x14ac:dyDescent="0.35">
      <c r="A168" s="104"/>
      <c r="B168" s="158"/>
      <c r="C168" s="158"/>
      <c r="D168" s="158"/>
      <c r="E168" s="159"/>
      <c r="F168" s="146"/>
      <c r="G168" s="96"/>
    </row>
    <row r="169" spans="1:7" ht="22.4" customHeight="1" x14ac:dyDescent="0.35">
      <c r="A169" s="104"/>
      <c r="B169" s="190"/>
      <c r="C169" s="190"/>
      <c r="D169" s="190"/>
      <c r="E169" s="191"/>
      <c r="F169" s="146"/>
      <c r="G169" s="96"/>
    </row>
    <row r="170" spans="1:7" ht="22.4" customHeight="1" x14ac:dyDescent="0.35">
      <c r="A170" s="104"/>
      <c r="B170" s="227"/>
      <c r="C170" s="146"/>
      <c r="D170" s="146"/>
      <c r="E170" s="189"/>
      <c r="F170" s="157"/>
      <c r="G170" s="100"/>
    </row>
    <row r="171" spans="1:7" ht="22.4" customHeight="1" x14ac:dyDescent="0.35">
      <c r="A171" s="104"/>
      <c r="B171" s="227"/>
      <c r="C171" s="146"/>
      <c r="D171" s="146"/>
      <c r="E171" s="189"/>
      <c r="F171" s="157"/>
      <c r="G171" s="100"/>
    </row>
    <row r="172" spans="1:7" ht="22.4" customHeight="1" x14ac:dyDescent="0.35">
      <c r="A172" s="104"/>
      <c r="B172" s="227"/>
      <c r="C172" s="146"/>
      <c r="D172" s="146"/>
      <c r="E172" s="189"/>
      <c r="F172" s="157"/>
      <c r="G172" s="100"/>
    </row>
    <row r="173" spans="1:7" ht="22.4" customHeight="1" x14ac:dyDescent="0.35">
      <c r="A173" s="104"/>
      <c r="B173" s="192"/>
      <c r="C173" s="192"/>
      <c r="D173" s="192"/>
      <c r="E173" s="193"/>
      <c r="F173" s="146"/>
      <c r="G173" s="96"/>
    </row>
    <row r="174" spans="1:7" ht="22.4" customHeight="1" x14ac:dyDescent="0.35">
      <c r="A174" s="104"/>
      <c r="B174" s="192"/>
      <c r="C174" s="192"/>
      <c r="D174" s="192"/>
      <c r="E174" s="193"/>
      <c r="F174" s="146"/>
      <c r="G174" s="96"/>
    </row>
    <row r="175" spans="1:7" ht="22.4" customHeight="1" x14ac:dyDescent="0.35">
      <c r="A175" s="104"/>
      <c r="B175" s="194"/>
      <c r="C175" s="194"/>
      <c r="D175" s="194"/>
      <c r="E175" s="195"/>
      <c r="F175" s="146"/>
      <c r="G175" s="96"/>
    </row>
    <row r="176" spans="1:7" ht="22.4" customHeight="1" x14ac:dyDescent="0.35">
      <c r="A176" s="104"/>
      <c r="B176" s="196"/>
      <c r="C176" s="196"/>
      <c r="D176" s="196"/>
      <c r="E176" s="197"/>
      <c r="F176" s="146"/>
      <c r="G176" s="96"/>
    </row>
    <row r="177" spans="1:7" x14ac:dyDescent="0.35">
      <c r="A177" s="130"/>
      <c r="B177" s="228"/>
      <c r="C177" s="198"/>
      <c r="D177" s="198"/>
      <c r="E177" s="199"/>
      <c r="F177" s="198"/>
      <c r="G177" s="107"/>
    </row>
    <row r="178" spans="1:7" ht="22.4" customHeight="1" x14ac:dyDescent="0.35">
      <c r="A178" s="130"/>
      <c r="B178" s="108" t="s">
        <v>178</v>
      </c>
      <c r="C178" s="109"/>
      <c r="D178" s="109"/>
      <c r="E178" s="109"/>
      <c r="F178" s="109">
        <f>SUM(F145:F177)</f>
        <v>0</v>
      </c>
      <c r="G178" s="110">
        <f>SUM(G145:G177)</f>
        <v>0</v>
      </c>
    </row>
    <row r="179" spans="1:7" ht="15" thickBot="1" x14ac:dyDescent="0.4">
      <c r="A179" s="131"/>
      <c r="B179" s="270"/>
      <c r="C179" s="271"/>
      <c r="D179" s="271"/>
      <c r="E179" s="271"/>
      <c r="F179" s="271"/>
      <c r="G179" s="134"/>
    </row>
    <row r="180" spans="1:7" ht="15" thickTop="1" x14ac:dyDescent="0.35"/>
  </sheetData>
  <mergeCells count="4">
    <mergeCell ref="A3:F3"/>
    <mergeCell ref="B179:F179"/>
    <mergeCell ref="A1:G1"/>
    <mergeCell ref="A2:G2"/>
  </mergeCells>
  <pageMargins left="0.82677165354330717" right="0.47244094488188981" top="0.43307086614173229" bottom="0.74803149606299213" header="0.39370078740157483" footer="0.51181102362204722"/>
  <pageSetup scale="80" orientation="portrait" r:id="rId1"/>
  <headerFooter>
    <oddFooter>&amp;LNataba Borehole&amp;Rpage &amp;P</oddFooter>
  </headerFooter>
  <rowBreaks count="4" manualBreakCount="4">
    <brk id="35" max="16383" man="1"/>
    <brk id="80" max="16383" man="1"/>
    <brk id="106" max="16383" man="1"/>
    <brk id="142" max="6" man="1"/>
  </rowBreaks>
  <colBreaks count="1" manualBreakCount="1">
    <brk id="7" max="1048575" man="1"/>
  </colBreak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16"/>
  <sheetViews>
    <sheetView view="pageBreakPreview" zoomScale="60" workbookViewId="0">
      <selection activeCell="K11" sqref="K11"/>
    </sheetView>
  </sheetViews>
  <sheetFormatPr defaultColWidth="9.453125" defaultRowHeight="14.5" x14ac:dyDescent="0.35"/>
  <cols>
    <col min="1" max="16384" width="9.453125" style="2"/>
  </cols>
  <sheetData>
    <row r="1" spans="1:9" ht="36" x14ac:dyDescent="0.8">
      <c r="A1" s="1"/>
      <c r="B1" s="1"/>
      <c r="C1" s="1"/>
      <c r="D1" s="1"/>
      <c r="E1" s="1"/>
      <c r="F1" s="1"/>
      <c r="G1" s="1"/>
      <c r="H1" s="1"/>
      <c r="I1" s="1"/>
    </row>
    <row r="2" spans="1:9" ht="36" x14ac:dyDescent="0.8">
      <c r="A2" s="1"/>
      <c r="B2" s="1"/>
      <c r="C2" s="1"/>
      <c r="D2" s="1"/>
      <c r="E2" s="1"/>
      <c r="F2" s="1"/>
      <c r="G2" s="1"/>
      <c r="H2" s="1"/>
      <c r="I2" s="1"/>
    </row>
    <row r="3" spans="1:9" ht="36" x14ac:dyDescent="0.8">
      <c r="A3" s="1"/>
      <c r="B3" s="1"/>
      <c r="C3" s="1"/>
      <c r="D3" s="1"/>
      <c r="E3" s="1"/>
      <c r="F3" s="1"/>
      <c r="G3" s="1"/>
      <c r="H3" s="1"/>
      <c r="I3" s="1"/>
    </row>
    <row r="4" spans="1:9" ht="36" x14ac:dyDescent="0.8">
      <c r="A4" s="1"/>
      <c r="B4" s="1"/>
      <c r="C4" s="1"/>
      <c r="D4" s="1"/>
      <c r="E4" s="1"/>
      <c r="F4" s="1"/>
      <c r="G4" s="1"/>
      <c r="H4" s="1"/>
      <c r="I4" s="1"/>
    </row>
    <row r="5" spans="1:9" ht="110.25" customHeight="1" x14ac:dyDescent="0.8">
      <c r="A5" s="1"/>
      <c r="B5" s="253" t="s">
        <v>77</v>
      </c>
      <c r="C5" s="253"/>
      <c r="D5" s="253"/>
      <c r="E5" s="253"/>
      <c r="F5" s="253"/>
      <c r="G5" s="253"/>
      <c r="H5" s="253"/>
      <c r="I5" s="1"/>
    </row>
    <row r="6" spans="1:9" ht="36" x14ac:dyDescent="0.8">
      <c r="A6" s="1"/>
      <c r="B6" s="253" t="s">
        <v>78</v>
      </c>
      <c r="C6" s="253"/>
      <c r="D6" s="253"/>
      <c r="E6" s="253"/>
      <c r="F6" s="253"/>
      <c r="G6" s="253"/>
      <c r="H6" s="253"/>
      <c r="I6" s="1"/>
    </row>
    <row r="7" spans="1:9" ht="36" x14ac:dyDescent="0.8">
      <c r="A7" s="1"/>
      <c r="B7" s="253" t="s">
        <v>187</v>
      </c>
      <c r="C7" s="253"/>
      <c r="D7" s="253"/>
      <c r="E7" s="253"/>
      <c r="F7" s="253"/>
      <c r="G7" s="253"/>
      <c r="H7" s="253"/>
      <c r="I7" s="1"/>
    </row>
    <row r="8" spans="1:9" ht="36" x14ac:dyDescent="0.8">
      <c r="A8" s="1"/>
      <c r="B8" s="254"/>
      <c r="C8" s="254"/>
      <c r="D8" s="254"/>
      <c r="E8" s="254"/>
      <c r="F8" s="254"/>
      <c r="G8" s="254"/>
      <c r="H8" s="254"/>
      <c r="I8" s="1"/>
    </row>
    <row r="9" spans="1:9" ht="36" x14ac:dyDescent="0.8">
      <c r="A9" s="1"/>
      <c r="B9" s="1"/>
      <c r="C9" s="1"/>
      <c r="D9" s="1"/>
      <c r="E9" s="1"/>
      <c r="F9" s="1"/>
      <c r="G9" s="1"/>
      <c r="H9" s="1"/>
      <c r="I9" s="1"/>
    </row>
    <row r="10" spans="1:9" ht="36" x14ac:dyDescent="0.8">
      <c r="A10" s="1"/>
      <c r="B10" s="1"/>
      <c r="C10" s="1"/>
      <c r="D10" s="1"/>
      <c r="E10" s="1"/>
      <c r="F10" s="1"/>
      <c r="G10" s="1"/>
      <c r="H10" s="1"/>
      <c r="I10" s="1"/>
    </row>
    <row r="11" spans="1:9" ht="36" x14ac:dyDescent="0.8">
      <c r="A11" s="1"/>
      <c r="B11" s="1"/>
      <c r="C11" s="1"/>
      <c r="D11" s="1"/>
      <c r="E11" s="1"/>
      <c r="F11" s="1"/>
      <c r="G11" s="1"/>
      <c r="H11" s="1"/>
      <c r="I11" s="1"/>
    </row>
    <row r="12" spans="1:9" ht="36" x14ac:dyDescent="0.8">
      <c r="A12" s="1"/>
      <c r="B12" s="1"/>
      <c r="C12" s="1"/>
      <c r="D12" s="1"/>
      <c r="E12" s="1"/>
      <c r="F12" s="1"/>
      <c r="G12" s="1"/>
      <c r="H12" s="1"/>
      <c r="I12" s="1"/>
    </row>
    <row r="13" spans="1:9" ht="36" x14ac:dyDescent="0.8">
      <c r="A13" s="1"/>
      <c r="B13" s="1"/>
      <c r="C13" s="1"/>
      <c r="D13" s="1"/>
      <c r="E13" s="1"/>
      <c r="F13" s="1"/>
      <c r="G13" s="1"/>
      <c r="H13" s="1"/>
      <c r="I13" s="1"/>
    </row>
    <row r="14" spans="1:9" ht="36" x14ac:dyDescent="0.8">
      <c r="A14" s="1"/>
      <c r="B14" s="1"/>
      <c r="C14" s="1"/>
      <c r="D14" s="1"/>
      <c r="E14" s="1"/>
      <c r="F14" s="1"/>
      <c r="G14" s="1"/>
      <c r="H14" s="1"/>
      <c r="I14" s="1"/>
    </row>
    <row r="15" spans="1:9" ht="36" x14ac:dyDescent="0.8">
      <c r="A15" s="1"/>
      <c r="B15" s="1"/>
      <c r="C15" s="1"/>
      <c r="D15" s="1"/>
      <c r="E15" s="1"/>
      <c r="F15" s="1"/>
      <c r="G15" s="1"/>
      <c r="H15" s="1"/>
      <c r="I15" s="1"/>
    </row>
    <row r="16" spans="1:9" ht="36" x14ac:dyDescent="0.8">
      <c r="A16" s="1"/>
      <c r="B16" s="1"/>
      <c r="C16" s="1"/>
      <c r="D16" s="1"/>
      <c r="E16" s="1"/>
      <c r="F16" s="1"/>
      <c r="G16" s="1"/>
      <c r="H16" s="1"/>
      <c r="I16" s="3" t="s">
        <v>3</v>
      </c>
    </row>
  </sheetData>
  <mergeCells count="4">
    <mergeCell ref="B5:H5"/>
    <mergeCell ref="B6:H6"/>
    <mergeCell ref="B7:H7"/>
    <mergeCell ref="B8:H8"/>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181"/>
  <sheetViews>
    <sheetView view="pageBreakPreview" zoomScale="70" zoomScaleSheetLayoutView="70" workbookViewId="0">
      <selection activeCell="N153" sqref="N153"/>
    </sheetView>
  </sheetViews>
  <sheetFormatPr defaultColWidth="9.453125" defaultRowHeight="14.5" x14ac:dyDescent="0.35"/>
  <cols>
    <col min="1" max="1" width="5.90625" style="132" bestFit="1" customWidth="1"/>
    <col min="2" max="2" width="53.08984375" style="75" customWidth="1"/>
    <col min="3" max="3" width="5" style="83" bestFit="1" customWidth="1"/>
    <col min="4" max="4" width="5.453125" style="83" customWidth="1"/>
    <col min="5" max="5" width="13.54296875" style="83" customWidth="1"/>
    <col min="6" max="7" width="16.54296875" style="83" customWidth="1"/>
    <col min="8" max="16384" width="9.453125" style="75"/>
  </cols>
  <sheetData>
    <row r="1" spans="1:10" ht="39.65" customHeight="1" x14ac:dyDescent="0.35">
      <c r="A1" s="268" t="s">
        <v>53</v>
      </c>
      <c r="B1" s="268"/>
      <c r="C1" s="268"/>
      <c r="D1" s="268"/>
      <c r="E1" s="268"/>
      <c r="F1" s="268"/>
      <c r="G1" s="268"/>
    </row>
    <row r="2" spans="1:10" ht="14.4" customHeight="1" x14ac:dyDescent="0.35">
      <c r="A2" s="268" t="s">
        <v>188</v>
      </c>
      <c r="B2" s="268"/>
      <c r="C2" s="268"/>
      <c r="D2" s="268"/>
      <c r="E2" s="268"/>
      <c r="F2" s="268"/>
      <c r="G2" s="268"/>
    </row>
    <row r="3" spans="1:10" ht="6.75" customHeight="1" thickBot="1" x14ac:dyDescent="0.4">
      <c r="A3" s="265"/>
      <c r="B3" s="265"/>
      <c r="C3" s="265"/>
      <c r="D3" s="265"/>
      <c r="E3" s="265"/>
      <c r="F3" s="265"/>
      <c r="G3" s="133"/>
    </row>
    <row r="4" spans="1:10" ht="29.5" thickTop="1" x14ac:dyDescent="0.35">
      <c r="A4" s="123" t="s">
        <v>55</v>
      </c>
      <c r="B4" s="85" t="s">
        <v>56</v>
      </c>
      <c r="C4" s="85" t="s">
        <v>57</v>
      </c>
      <c r="D4" s="85" t="s">
        <v>58</v>
      </c>
      <c r="E4" s="85" t="s">
        <v>81</v>
      </c>
      <c r="F4" s="85" t="s">
        <v>82</v>
      </c>
      <c r="G4" s="86" t="s">
        <v>83</v>
      </c>
    </row>
    <row r="5" spans="1:10" ht="7.5" customHeight="1" x14ac:dyDescent="0.35">
      <c r="A5" s="124"/>
      <c r="B5" s="88"/>
      <c r="C5" s="88"/>
      <c r="D5" s="88"/>
      <c r="E5" s="88"/>
      <c r="F5" s="88"/>
      <c r="G5" s="89"/>
    </row>
    <row r="6" spans="1:10" x14ac:dyDescent="0.35">
      <c r="A6" s="125"/>
      <c r="B6" s="161"/>
      <c r="C6" s="161"/>
      <c r="D6" s="161"/>
      <c r="E6" s="161"/>
      <c r="F6" s="161"/>
      <c r="G6" s="91"/>
    </row>
    <row r="7" spans="1:10" x14ac:dyDescent="0.35">
      <c r="A7" s="126"/>
      <c r="B7" s="201" t="s">
        <v>84</v>
      </c>
      <c r="C7" s="148"/>
      <c r="D7" s="148"/>
      <c r="E7" s="143"/>
      <c r="F7" s="143"/>
      <c r="G7" s="92"/>
      <c r="H7" s="77"/>
      <c r="I7" s="76"/>
      <c r="J7" s="77"/>
    </row>
    <row r="8" spans="1:10" x14ac:dyDescent="0.35">
      <c r="A8" s="126"/>
      <c r="B8" s="190" t="s">
        <v>85</v>
      </c>
      <c r="C8" s="148"/>
      <c r="D8" s="148"/>
      <c r="E8" s="149"/>
      <c r="F8" s="143"/>
      <c r="G8" s="92"/>
      <c r="H8" s="77"/>
      <c r="I8" s="76"/>
      <c r="J8" s="77"/>
    </row>
    <row r="9" spans="1:10" x14ac:dyDescent="0.35">
      <c r="A9" s="126" t="s">
        <v>62</v>
      </c>
      <c r="B9" s="202" t="s">
        <v>86</v>
      </c>
      <c r="C9" s="148"/>
      <c r="D9" s="148"/>
      <c r="E9" s="149"/>
      <c r="F9" s="143"/>
      <c r="G9" s="92"/>
      <c r="H9" s="77"/>
      <c r="I9" s="76"/>
      <c r="J9" s="77"/>
    </row>
    <row r="10" spans="1:10" ht="29" x14ac:dyDescent="0.35">
      <c r="A10" s="126"/>
      <c r="B10" s="190" t="s">
        <v>87</v>
      </c>
      <c r="C10" s="148"/>
      <c r="D10" s="148"/>
      <c r="E10" s="149"/>
      <c r="F10" s="143"/>
      <c r="G10" s="92"/>
      <c r="H10" s="77"/>
      <c r="I10" s="76"/>
      <c r="J10" s="77"/>
    </row>
    <row r="11" spans="1:10" x14ac:dyDescent="0.35">
      <c r="A11" s="112"/>
      <c r="B11" s="203" t="s">
        <v>88</v>
      </c>
      <c r="C11" s="148"/>
      <c r="D11" s="148"/>
      <c r="E11" s="149"/>
      <c r="F11" s="150"/>
      <c r="G11" s="94"/>
      <c r="H11" s="77"/>
      <c r="I11" s="76"/>
      <c r="J11" s="77"/>
    </row>
    <row r="12" spans="1:10" ht="70.400000000000006" customHeight="1" x14ac:dyDescent="0.35">
      <c r="A12" s="104">
        <v>1.01</v>
      </c>
      <c r="B12" s="194" t="s">
        <v>180</v>
      </c>
      <c r="C12" s="153" t="s">
        <v>90</v>
      </c>
      <c r="D12" s="153">
        <v>25</v>
      </c>
      <c r="E12" s="152"/>
      <c r="F12" s="150">
        <f>E12*D12</f>
        <v>0</v>
      </c>
      <c r="G12" s="94"/>
    </row>
    <row r="13" spans="1:10" ht="37.4" customHeight="1" x14ac:dyDescent="0.35">
      <c r="A13" s="104">
        <v>1.02</v>
      </c>
      <c r="B13" s="194" t="s">
        <v>91</v>
      </c>
      <c r="C13" s="153" t="s">
        <v>90</v>
      </c>
      <c r="D13" s="153">
        <v>35</v>
      </c>
      <c r="E13" s="152"/>
      <c r="F13" s="150">
        <f t="shared" ref="F13:F22" si="0">E13*D13</f>
        <v>0</v>
      </c>
      <c r="G13" s="94"/>
    </row>
    <row r="14" spans="1:10" x14ac:dyDescent="0.35">
      <c r="A14" s="104">
        <v>1.03</v>
      </c>
      <c r="B14" s="194" t="s">
        <v>181</v>
      </c>
      <c r="C14" s="153" t="s">
        <v>90</v>
      </c>
      <c r="D14" s="153">
        <v>70</v>
      </c>
      <c r="E14" s="152"/>
      <c r="F14" s="150">
        <f t="shared" si="0"/>
        <v>0</v>
      </c>
      <c r="G14" s="94"/>
    </row>
    <row r="15" spans="1:10" ht="37.4" customHeight="1" x14ac:dyDescent="0.35">
      <c r="A15" s="104">
        <v>1.04</v>
      </c>
      <c r="B15" s="209" t="s">
        <v>93</v>
      </c>
      <c r="C15" s="153" t="s">
        <v>71</v>
      </c>
      <c r="D15" s="153">
        <v>43</v>
      </c>
      <c r="E15" s="152"/>
      <c r="F15" s="150">
        <f t="shared" si="0"/>
        <v>0</v>
      </c>
      <c r="G15" s="94"/>
    </row>
    <row r="16" spans="1:10" ht="29" x14ac:dyDescent="0.35">
      <c r="A16" s="104">
        <v>1.05</v>
      </c>
      <c r="B16" s="209" t="s">
        <v>94</v>
      </c>
      <c r="C16" s="153" t="s">
        <v>90</v>
      </c>
      <c r="D16" s="153">
        <f>D12+D13+D14-D17</f>
        <v>118</v>
      </c>
      <c r="E16" s="152"/>
      <c r="F16" s="150">
        <f t="shared" si="0"/>
        <v>0</v>
      </c>
      <c r="G16" s="94"/>
    </row>
    <row r="17" spans="1:7" ht="37.4" customHeight="1" x14ac:dyDescent="0.35">
      <c r="A17" s="104">
        <v>1.06</v>
      </c>
      <c r="B17" s="209" t="s">
        <v>95</v>
      </c>
      <c r="C17" s="153" t="s">
        <v>90</v>
      </c>
      <c r="D17" s="153">
        <v>12</v>
      </c>
      <c r="E17" s="152"/>
      <c r="F17" s="150">
        <f t="shared" si="0"/>
        <v>0</v>
      </c>
      <c r="G17" s="94"/>
    </row>
    <row r="18" spans="1:7" ht="22.4" customHeight="1" x14ac:dyDescent="0.35">
      <c r="A18" s="104">
        <v>1.07</v>
      </c>
      <c r="B18" s="209" t="s">
        <v>96</v>
      </c>
      <c r="C18" s="153" t="s">
        <v>97</v>
      </c>
      <c r="D18" s="153">
        <v>100</v>
      </c>
      <c r="E18" s="152"/>
      <c r="F18" s="150">
        <f t="shared" si="0"/>
        <v>0</v>
      </c>
      <c r="G18" s="94"/>
    </row>
    <row r="19" spans="1:7" ht="22.4" customHeight="1" x14ac:dyDescent="0.35">
      <c r="A19" s="104">
        <v>1.08</v>
      </c>
      <c r="B19" s="209" t="s">
        <v>98</v>
      </c>
      <c r="C19" s="153" t="s">
        <v>99</v>
      </c>
      <c r="D19" s="153">
        <v>60</v>
      </c>
      <c r="E19" s="152"/>
      <c r="F19" s="150">
        <f t="shared" si="0"/>
        <v>0</v>
      </c>
      <c r="G19" s="94"/>
    </row>
    <row r="20" spans="1:7" ht="22.4" customHeight="1" x14ac:dyDescent="0.35">
      <c r="A20" s="104">
        <v>1.0900000000000001</v>
      </c>
      <c r="B20" s="196" t="s">
        <v>100</v>
      </c>
      <c r="C20" s="148" t="s">
        <v>71</v>
      </c>
      <c r="D20" s="148">
        <v>1</v>
      </c>
      <c r="E20" s="149"/>
      <c r="F20" s="150">
        <f t="shared" si="0"/>
        <v>0</v>
      </c>
      <c r="G20" s="94"/>
    </row>
    <row r="21" spans="1:7" ht="22.4" customHeight="1" x14ac:dyDescent="0.35">
      <c r="A21" s="135">
        <v>1.1000000000000001</v>
      </c>
      <c r="B21" s="209" t="s">
        <v>101</v>
      </c>
      <c r="C21" s="148" t="s">
        <v>71</v>
      </c>
      <c r="D21" s="148">
        <v>1</v>
      </c>
      <c r="E21" s="149"/>
      <c r="F21" s="150">
        <f t="shared" si="0"/>
        <v>0</v>
      </c>
      <c r="G21" s="94"/>
    </row>
    <row r="22" spans="1:7" ht="22.4" customHeight="1" x14ac:dyDescent="0.35">
      <c r="A22" s="104">
        <v>1.1100000000000001</v>
      </c>
      <c r="B22" s="209" t="s">
        <v>102</v>
      </c>
      <c r="C22" s="153" t="s">
        <v>103</v>
      </c>
      <c r="D22" s="153">
        <v>3</v>
      </c>
      <c r="E22" s="152"/>
      <c r="F22" s="150">
        <f t="shared" si="0"/>
        <v>0</v>
      </c>
      <c r="G22" s="94"/>
    </row>
    <row r="23" spans="1:7" ht="29" x14ac:dyDescent="0.35">
      <c r="A23" s="104" t="s">
        <v>65</v>
      </c>
      <c r="B23" s="229" t="s">
        <v>104</v>
      </c>
      <c r="C23" s="153"/>
      <c r="D23" s="153"/>
      <c r="E23" s="152"/>
      <c r="F23" s="146"/>
      <c r="G23" s="96"/>
    </row>
    <row r="24" spans="1:7" ht="43.5" x14ac:dyDescent="0.35">
      <c r="A24" s="104">
        <v>1.1200000000000001</v>
      </c>
      <c r="B24" s="209" t="s">
        <v>105</v>
      </c>
      <c r="C24" s="153" t="s">
        <v>106</v>
      </c>
      <c r="D24" s="153">
        <v>1</v>
      </c>
      <c r="E24" s="152"/>
      <c r="F24" s="146" t="s">
        <v>107</v>
      </c>
      <c r="G24" s="94">
        <f>D24*E24</f>
        <v>0</v>
      </c>
    </row>
    <row r="25" spans="1:7" ht="22.4" customHeight="1" x14ac:dyDescent="0.35">
      <c r="A25" s="104"/>
      <c r="B25" s="209"/>
      <c r="C25" s="153"/>
      <c r="D25" s="153"/>
      <c r="E25" s="152"/>
      <c r="F25" s="146"/>
      <c r="G25" s="96"/>
    </row>
    <row r="26" spans="1:7" ht="22.4" customHeight="1" x14ac:dyDescent="0.35">
      <c r="A26" s="104"/>
      <c r="B26" s="209"/>
      <c r="C26" s="153"/>
      <c r="D26" s="153"/>
      <c r="E26" s="152"/>
      <c r="F26" s="146"/>
      <c r="G26" s="96"/>
    </row>
    <row r="27" spans="1:7" ht="22.4" customHeight="1" x14ac:dyDescent="0.35">
      <c r="A27" s="104"/>
      <c r="B27" s="209"/>
      <c r="C27" s="153"/>
      <c r="D27" s="153"/>
      <c r="E27" s="152"/>
      <c r="F27" s="146"/>
      <c r="G27" s="96"/>
    </row>
    <row r="28" spans="1:7" ht="22.4" customHeight="1" x14ac:dyDescent="0.35">
      <c r="A28" s="104"/>
      <c r="B28" s="209"/>
      <c r="C28" s="153"/>
      <c r="D28" s="153"/>
      <c r="E28" s="152"/>
      <c r="F28" s="146"/>
      <c r="G28" s="96"/>
    </row>
    <row r="29" spans="1:7" ht="22.4" customHeight="1" x14ac:dyDescent="0.35">
      <c r="A29" s="104"/>
      <c r="B29" s="209"/>
      <c r="C29" s="153"/>
      <c r="D29" s="153"/>
      <c r="E29" s="152"/>
      <c r="F29" s="146"/>
      <c r="G29" s="96"/>
    </row>
    <row r="30" spans="1:7" ht="22.4" customHeight="1" x14ac:dyDescent="0.35">
      <c r="A30" s="104"/>
      <c r="B30" s="209"/>
      <c r="C30" s="153"/>
      <c r="D30" s="153"/>
      <c r="E30" s="152"/>
      <c r="F30" s="146"/>
      <c r="G30" s="96"/>
    </row>
    <row r="31" spans="1:7" ht="22.4" customHeight="1" x14ac:dyDescent="0.35">
      <c r="A31" s="104"/>
      <c r="B31" s="209"/>
      <c r="C31" s="153"/>
      <c r="D31" s="153"/>
      <c r="E31" s="152"/>
      <c r="F31" s="146"/>
      <c r="G31" s="96"/>
    </row>
    <row r="32" spans="1:7" ht="22.4" customHeight="1" x14ac:dyDescent="0.35">
      <c r="A32" s="104"/>
      <c r="B32" s="209"/>
      <c r="C32" s="153"/>
      <c r="D32" s="153"/>
      <c r="E32" s="152"/>
      <c r="F32" s="146"/>
      <c r="G32" s="96"/>
    </row>
    <row r="33" spans="1:7" ht="22.4" customHeight="1" x14ac:dyDescent="0.35">
      <c r="A33" s="104"/>
      <c r="B33" s="209"/>
      <c r="C33" s="153"/>
      <c r="D33" s="153"/>
      <c r="E33" s="152"/>
      <c r="F33" s="146"/>
      <c r="G33" s="96"/>
    </row>
    <row r="34" spans="1:7" ht="22.4" customHeight="1" x14ac:dyDescent="0.35">
      <c r="A34" s="104"/>
      <c r="B34" s="209"/>
      <c r="C34" s="153"/>
      <c r="D34" s="153"/>
      <c r="E34" s="152"/>
      <c r="F34" s="146"/>
      <c r="G34" s="96"/>
    </row>
    <row r="35" spans="1:7" ht="22.4" customHeight="1" x14ac:dyDescent="0.35">
      <c r="A35" s="104"/>
      <c r="B35" s="209"/>
      <c r="C35" s="153"/>
      <c r="D35" s="153"/>
      <c r="E35" s="152"/>
      <c r="F35" s="146"/>
      <c r="G35" s="96"/>
    </row>
    <row r="36" spans="1:7" ht="15" thickBot="1" x14ac:dyDescent="0.4">
      <c r="A36" s="128"/>
      <c r="B36" s="97" t="s">
        <v>108</v>
      </c>
      <c r="C36" s="105"/>
      <c r="D36" s="105"/>
      <c r="E36" s="81"/>
      <c r="F36" s="154">
        <f>SUM(F8:F35)</f>
        <v>0</v>
      </c>
      <c r="G36" s="99">
        <f>SUM(G8:G35)</f>
        <v>0</v>
      </c>
    </row>
    <row r="37" spans="1:7" ht="22.4" customHeight="1" thickTop="1" x14ac:dyDescent="0.35">
      <c r="A37" s="104"/>
      <c r="B37" s="190"/>
      <c r="C37" s="161"/>
      <c r="D37" s="161"/>
      <c r="E37" s="162"/>
      <c r="F37" s="157"/>
      <c r="G37" s="100"/>
    </row>
    <row r="38" spans="1:7" x14ac:dyDescent="0.35">
      <c r="A38" s="104"/>
      <c r="B38" s="201" t="s">
        <v>109</v>
      </c>
      <c r="C38" s="153"/>
      <c r="D38" s="153"/>
      <c r="E38" s="152"/>
      <c r="F38" s="150"/>
      <c r="G38" s="94"/>
    </row>
    <row r="39" spans="1:7" ht="29" x14ac:dyDescent="0.35">
      <c r="A39" s="104"/>
      <c r="B39" s="227" t="s">
        <v>110</v>
      </c>
      <c r="C39" s="153"/>
      <c r="D39" s="153"/>
      <c r="E39" s="152"/>
      <c r="F39" s="150"/>
      <c r="G39" s="94"/>
    </row>
    <row r="40" spans="1:7" ht="22.4" customHeight="1" x14ac:dyDescent="0.35">
      <c r="A40" s="104"/>
      <c r="B40" s="209"/>
      <c r="C40" s="153"/>
      <c r="D40" s="153"/>
      <c r="E40" s="152"/>
      <c r="F40" s="150"/>
      <c r="G40" s="94"/>
    </row>
    <row r="41" spans="1:7" ht="22.4" customHeight="1" x14ac:dyDescent="0.35">
      <c r="A41" s="104">
        <v>2.0099999999999998</v>
      </c>
      <c r="B41" s="209" t="s">
        <v>111</v>
      </c>
      <c r="C41" s="153" t="s">
        <v>71</v>
      </c>
      <c r="D41" s="153">
        <v>1</v>
      </c>
      <c r="E41" s="152"/>
      <c r="F41" s="150">
        <f t="shared" ref="F41:F48" si="1">E41*D41</f>
        <v>0</v>
      </c>
      <c r="G41" s="94"/>
    </row>
    <row r="42" spans="1:7" ht="22.4" customHeight="1" x14ac:dyDescent="0.35">
      <c r="A42" s="104">
        <v>2.02</v>
      </c>
      <c r="B42" s="209" t="s">
        <v>112</v>
      </c>
      <c r="C42" s="153" t="s">
        <v>103</v>
      </c>
      <c r="D42" s="153">
        <v>3</v>
      </c>
      <c r="E42" s="152"/>
      <c r="F42" s="150">
        <f t="shared" si="1"/>
        <v>0</v>
      </c>
      <c r="G42" s="94"/>
    </row>
    <row r="43" spans="1:7" ht="22.4" customHeight="1" x14ac:dyDescent="0.35">
      <c r="A43" s="104">
        <v>2.0299999999999998</v>
      </c>
      <c r="B43" s="209" t="s">
        <v>113</v>
      </c>
      <c r="C43" s="153" t="s">
        <v>103</v>
      </c>
      <c r="D43" s="153">
        <v>1.5</v>
      </c>
      <c r="E43" s="152"/>
      <c r="F43" s="150">
        <f t="shared" si="1"/>
        <v>0</v>
      </c>
      <c r="G43" s="94"/>
    </row>
    <row r="44" spans="1:7" ht="30" customHeight="1" x14ac:dyDescent="0.35">
      <c r="A44" s="104">
        <v>2.04</v>
      </c>
      <c r="B44" s="209" t="s">
        <v>114</v>
      </c>
      <c r="C44" s="153" t="s">
        <v>103</v>
      </c>
      <c r="D44" s="153">
        <f>24+4</f>
        <v>28</v>
      </c>
      <c r="E44" s="152"/>
      <c r="F44" s="146" t="s">
        <v>107</v>
      </c>
      <c r="G44" s="94">
        <f t="shared" ref="G44:G45" si="2">D44*E44</f>
        <v>0</v>
      </c>
    </row>
    <row r="45" spans="1:7" ht="22.4" customHeight="1" x14ac:dyDescent="0.35">
      <c r="A45" s="104" t="s">
        <v>115</v>
      </c>
      <c r="B45" s="209" t="s">
        <v>116</v>
      </c>
      <c r="C45" s="153" t="s">
        <v>103</v>
      </c>
      <c r="D45" s="153">
        <v>6</v>
      </c>
      <c r="E45" s="152"/>
      <c r="F45" s="146" t="s">
        <v>107</v>
      </c>
      <c r="G45" s="94">
        <f t="shared" si="2"/>
        <v>0</v>
      </c>
    </row>
    <row r="46" spans="1:7" ht="22.4" customHeight="1" x14ac:dyDescent="0.35">
      <c r="A46" s="104" t="s">
        <v>117</v>
      </c>
      <c r="B46" s="209" t="s">
        <v>118</v>
      </c>
      <c r="C46" s="153" t="s">
        <v>71</v>
      </c>
      <c r="D46" s="153">
        <v>1</v>
      </c>
      <c r="E46" s="152"/>
      <c r="F46" s="150">
        <f t="shared" si="1"/>
        <v>0</v>
      </c>
      <c r="G46" s="94"/>
    </row>
    <row r="47" spans="1:7" ht="58" x14ac:dyDescent="0.35">
      <c r="A47" s="104">
        <v>2.0499999999999998</v>
      </c>
      <c r="B47" s="209" t="s">
        <v>119</v>
      </c>
      <c r="C47" s="153" t="s">
        <v>64</v>
      </c>
      <c r="D47" s="153">
        <v>1</v>
      </c>
      <c r="E47" s="152"/>
      <c r="F47" s="150">
        <f t="shared" si="1"/>
        <v>0</v>
      </c>
      <c r="G47" s="94"/>
    </row>
    <row r="48" spans="1:7" ht="22.4" customHeight="1" x14ac:dyDescent="0.35">
      <c r="A48" s="104">
        <v>2.06</v>
      </c>
      <c r="B48" s="209" t="s">
        <v>120</v>
      </c>
      <c r="C48" s="153" t="s">
        <v>71</v>
      </c>
      <c r="D48" s="153">
        <v>1</v>
      </c>
      <c r="E48" s="152"/>
      <c r="F48" s="150">
        <f t="shared" si="1"/>
        <v>0</v>
      </c>
      <c r="G48" s="94"/>
    </row>
    <row r="49" spans="1:7" ht="22.4" customHeight="1" x14ac:dyDescent="0.35">
      <c r="A49" s="104">
        <v>2.0699999999999998</v>
      </c>
      <c r="B49" s="209" t="s">
        <v>121</v>
      </c>
      <c r="C49" s="148" t="s">
        <v>103</v>
      </c>
      <c r="D49" s="148">
        <v>2</v>
      </c>
      <c r="E49" s="149"/>
      <c r="F49" s="146" t="s">
        <v>107</v>
      </c>
      <c r="G49" s="94">
        <f>D49*E49</f>
        <v>0</v>
      </c>
    </row>
    <row r="50" spans="1:7" x14ac:dyDescent="0.35">
      <c r="A50" s="104"/>
      <c r="B50" s="209"/>
      <c r="C50" s="148"/>
      <c r="D50" s="148"/>
      <c r="E50" s="149"/>
      <c r="F50" s="150"/>
      <c r="G50" s="94"/>
    </row>
    <row r="51" spans="1:7" x14ac:dyDescent="0.35">
      <c r="A51" s="104"/>
      <c r="B51" s="209"/>
      <c r="C51" s="148"/>
      <c r="D51" s="148"/>
      <c r="E51" s="149"/>
      <c r="F51" s="150"/>
      <c r="G51" s="94"/>
    </row>
    <row r="52" spans="1:7" x14ac:dyDescent="0.35">
      <c r="A52" s="104"/>
      <c r="B52" s="209"/>
      <c r="C52" s="148"/>
      <c r="D52" s="148"/>
      <c r="E52" s="149"/>
      <c r="F52" s="150"/>
      <c r="G52" s="94"/>
    </row>
    <row r="53" spans="1:7" x14ac:dyDescent="0.35">
      <c r="A53" s="104"/>
      <c r="B53" s="209"/>
      <c r="C53" s="148"/>
      <c r="D53" s="148"/>
      <c r="E53" s="149"/>
      <c r="F53" s="150"/>
      <c r="G53" s="94"/>
    </row>
    <row r="54" spans="1:7" x14ac:dyDescent="0.35">
      <c r="A54" s="104"/>
      <c r="B54" s="209"/>
      <c r="C54" s="148"/>
      <c r="D54" s="148"/>
      <c r="E54" s="149"/>
      <c r="F54" s="150"/>
      <c r="G54" s="94"/>
    </row>
    <row r="55" spans="1:7" x14ac:dyDescent="0.35">
      <c r="A55" s="104"/>
      <c r="B55" s="209"/>
      <c r="C55" s="148"/>
      <c r="D55" s="148"/>
      <c r="E55" s="149"/>
      <c r="F55" s="150"/>
      <c r="G55" s="94"/>
    </row>
    <row r="56" spans="1:7" x14ac:dyDescent="0.35">
      <c r="A56" s="104"/>
      <c r="B56" s="209"/>
      <c r="C56" s="148"/>
      <c r="D56" s="148"/>
      <c r="E56" s="149"/>
      <c r="F56" s="150"/>
      <c r="G56" s="94"/>
    </row>
    <row r="57" spans="1:7" x14ac:dyDescent="0.35">
      <c r="A57" s="104"/>
      <c r="B57" s="209"/>
      <c r="C57" s="148"/>
      <c r="D57" s="148"/>
      <c r="E57" s="149"/>
      <c r="F57" s="150"/>
      <c r="G57" s="94"/>
    </row>
    <row r="58" spans="1:7" x14ac:dyDescent="0.35">
      <c r="A58" s="104"/>
      <c r="B58" s="209"/>
      <c r="C58" s="148"/>
      <c r="D58" s="148"/>
      <c r="E58" s="149"/>
      <c r="F58" s="150"/>
      <c r="G58" s="94"/>
    </row>
    <row r="59" spans="1:7" x14ac:dyDescent="0.35">
      <c r="A59" s="104"/>
      <c r="B59" s="209"/>
      <c r="C59" s="148"/>
      <c r="D59" s="148"/>
      <c r="E59" s="149"/>
      <c r="F59" s="150"/>
      <c r="G59" s="94"/>
    </row>
    <row r="60" spans="1:7" x14ac:dyDescent="0.35">
      <c r="A60" s="104"/>
      <c r="B60" s="209"/>
      <c r="C60" s="148"/>
      <c r="D60" s="148"/>
      <c r="E60" s="149"/>
      <c r="F60" s="150"/>
      <c r="G60" s="94"/>
    </row>
    <row r="61" spans="1:7" x14ac:dyDescent="0.35">
      <c r="A61" s="104"/>
      <c r="B61" s="209"/>
      <c r="C61" s="148"/>
      <c r="D61" s="148"/>
      <c r="E61" s="149"/>
      <c r="F61" s="150"/>
      <c r="G61" s="94"/>
    </row>
    <row r="62" spans="1:7" x14ac:dyDescent="0.35">
      <c r="A62" s="104"/>
      <c r="B62" s="209"/>
      <c r="C62" s="148"/>
      <c r="D62" s="148"/>
      <c r="E62" s="149"/>
      <c r="F62" s="150"/>
      <c r="G62" s="94"/>
    </row>
    <row r="63" spans="1:7" x14ac:dyDescent="0.35">
      <c r="A63" s="104"/>
      <c r="B63" s="209"/>
      <c r="C63" s="148"/>
      <c r="D63" s="148"/>
      <c r="E63" s="149"/>
      <c r="F63" s="150"/>
      <c r="G63" s="94"/>
    </row>
    <row r="64" spans="1:7" x14ac:dyDescent="0.35">
      <c r="A64" s="104"/>
      <c r="B64" s="209"/>
      <c r="C64" s="148"/>
      <c r="D64" s="148"/>
      <c r="E64" s="149"/>
      <c r="F64" s="150"/>
      <c r="G64" s="94"/>
    </row>
    <row r="65" spans="1:7" x14ac:dyDescent="0.35">
      <c r="A65" s="104"/>
      <c r="B65" s="209"/>
      <c r="C65" s="148"/>
      <c r="D65" s="148"/>
      <c r="E65" s="149"/>
      <c r="F65" s="150"/>
      <c r="G65" s="94"/>
    </row>
    <row r="66" spans="1:7" x14ac:dyDescent="0.35">
      <c r="A66" s="104"/>
      <c r="B66" s="209"/>
      <c r="C66" s="148"/>
      <c r="D66" s="148"/>
      <c r="E66" s="149"/>
      <c r="F66" s="150"/>
      <c r="G66" s="94"/>
    </row>
    <row r="67" spans="1:7" x14ac:dyDescent="0.35">
      <c r="A67" s="104"/>
      <c r="B67" s="209"/>
      <c r="C67" s="148"/>
      <c r="D67" s="148"/>
      <c r="E67" s="149"/>
      <c r="F67" s="150"/>
      <c r="G67" s="94"/>
    </row>
    <row r="68" spans="1:7" x14ac:dyDescent="0.35">
      <c r="A68" s="104"/>
      <c r="B68" s="209"/>
      <c r="C68" s="148"/>
      <c r="D68" s="148"/>
      <c r="E68" s="149"/>
      <c r="F68" s="150"/>
      <c r="G68" s="94"/>
    </row>
    <row r="69" spans="1:7" x14ac:dyDescent="0.35">
      <c r="A69" s="104"/>
      <c r="B69" s="209"/>
      <c r="C69" s="148"/>
      <c r="D69" s="148"/>
      <c r="E69" s="149"/>
      <c r="F69" s="150"/>
      <c r="G69" s="94"/>
    </row>
    <row r="70" spans="1:7" x14ac:dyDescent="0.35">
      <c r="A70" s="104"/>
      <c r="B70" s="209"/>
      <c r="C70" s="148"/>
      <c r="D70" s="148"/>
      <c r="E70" s="149"/>
      <c r="F70" s="150"/>
      <c r="G70" s="94"/>
    </row>
    <row r="71" spans="1:7" x14ac:dyDescent="0.35">
      <c r="A71" s="104"/>
      <c r="B71" s="209"/>
      <c r="C71" s="148"/>
      <c r="D71" s="148"/>
      <c r="E71" s="149"/>
      <c r="F71" s="150"/>
      <c r="G71" s="94"/>
    </row>
    <row r="72" spans="1:7" x14ac:dyDescent="0.35">
      <c r="A72" s="104"/>
      <c r="B72" s="209"/>
      <c r="C72" s="148"/>
      <c r="D72" s="148"/>
      <c r="E72" s="149"/>
      <c r="F72" s="150"/>
      <c r="G72" s="94"/>
    </row>
    <row r="73" spans="1:7" x14ac:dyDescent="0.35">
      <c r="A73" s="104"/>
      <c r="B73" s="209"/>
      <c r="C73" s="148"/>
      <c r="D73" s="148"/>
      <c r="E73" s="149"/>
      <c r="F73" s="150"/>
      <c r="G73" s="94"/>
    </row>
    <row r="74" spans="1:7" x14ac:dyDescent="0.35">
      <c r="A74" s="104"/>
      <c r="B74" s="209"/>
      <c r="C74" s="148"/>
      <c r="D74" s="148"/>
      <c r="E74" s="149"/>
      <c r="F74" s="150"/>
      <c r="G74" s="94"/>
    </row>
    <row r="75" spans="1:7" x14ac:dyDescent="0.35">
      <c r="A75" s="104"/>
      <c r="B75" s="209"/>
      <c r="C75" s="148"/>
      <c r="D75" s="148"/>
      <c r="E75" s="149"/>
      <c r="F75" s="150"/>
      <c r="G75" s="94"/>
    </row>
    <row r="76" spans="1:7" x14ac:dyDescent="0.35">
      <c r="A76" s="104"/>
      <c r="B76" s="209"/>
      <c r="C76" s="148"/>
      <c r="D76" s="148"/>
      <c r="E76" s="149"/>
      <c r="F76" s="150"/>
      <c r="G76" s="94"/>
    </row>
    <row r="77" spans="1:7" x14ac:dyDescent="0.35">
      <c r="A77" s="104"/>
      <c r="B77" s="209"/>
      <c r="C77" s="148"/>
      <c r="D77" s="148"/>
      <c r="E77" s="149"/>
      <c r="F77" s="150"/>
      <c r="G77" s="94"/>
    </row>
    <row r="78" spans="1:7" x14ac:dyDescent="0.35">
      <c r="A78" s="104"/>
      <c r="B78" s="209"/>
      <c r="C78" s="148"/>
      <c r="D78" s="148"/>
      <c r="E78" s="149"/>
      <c r="F78" s="150"/>
      <c r="G78" s="94"/>
    </row>
    <row r="79" spans="1:7" x14ac:dyDescent="0.35">
      <c r="A79" s="104"/>
      <c r="B79" s="209"/>
      <c r="C79" s="148"/>
      <c r="D79" s="148"/>
      <c r="E79" s="149"/>
      <c r="F79" s="150"/>
      <c r="G79" s="94"/>
    </row>
    <row r="80" spans="1:7" x14ac:dyDescent="0.35">
      <c r="A80" s="104"/>
      <c r="B80" s="209"/>
      <c r="C80" s="148"/>
      <c r="D80" s="148"/>
      <c r="E80" s="149"/>
      <c r="F80" s="150"/>
      <c r="G80" s="94"/>
    </row>
    <row r="81" spans="1:8" x14ac:dyDescent="0.35">
      <c r="A81" s="210"/>
      <c r="B81" s="158" t="s">
        <v>122</v>
      </c>
      <c r="C81" s="158"/>
      <c r="D81" s="158"/>
      <c r="E81" s="159"/>
      <c r="F81" s="157">
        <f>SUM(F39:F80)</f>
        <v>0</v>
      </c>
      <c r="G81" s="100">
        <f>SUM(G39:G80)</f>
        <v>0</v>
      </c>
    </row>
    <row r="82" spans="1:8" ht="15" thickBot="1" x14ac:dyDescent="0.4">
      <c r="A82" s="128"/>
      <c r="B82" s="101"/>
      <c r="C82" s="101"/>
      <c r="D82" s="101"/>
      <c r="E82" s="79"/>
      <c r="F82" s="154"/>
      <c r="G82" s="99"/>
    </row>
    <row r="83" spans="1:8" ht="15" thickTop="1" x14ac:dyDescent="0.35">
      <c r="A83" s="104"/>
      <c r="B83" s="147"/>
      <c r="C83" s="147"/>
      <c r="D83" s="147"/>
      <c r="E83" s="160"/>
      <c r="F83" s="157"/>
      <c r="G83" s="100"/>
    </row>
    <row r="84" spans="1:8" x14ac:dyDescent="0.35">
      <c r="A84" s="125"/>
      <c r="B84" s="201" t="s">
        <v>123</v>
      </c>
      <c r="C84" s="161"/>
      <c r="D84" s="161"/>
      <c r="E84" s="162"/>
      <c r="F84" s="161"/>
      <c r="G84" s="91"/>
    </row>
    <row r="85" spans="1:8" ht="29" x14ac:dyDescent="0.35">
      <c r="A85" s="125"/>
      <c r="B85" s="201" t="s">
        <v>124</v>
      </c>
      <c r="C85" s="161"/>
      <c r="D85" s="161"/>
      <c r="E85" s="162"/>
      <c r="F85" s="161"/>
      <c r="G85" s="91"/>
    </row>
    <row r="86" spans="1:8" s="80" customFormat="1" x14ac:dyDescent="0.25">
      <c r="A86" s="103">
        <v>3.01</v>
      </c>
      <c r="B86" s="194" t="s">
        <v>125</v>
      </c>
      <c r="C86" s="148" t="s">
        <v>55</v>
      </c>
      <c r="D86" s="148">
        <v>1</v>
      </c>
      <c r="E86" s="149"/>
      <c r="F86" s="143">
        <f t="shared" ref="F86:F87" si="3">E86*D86</f>
        <v>0</v>
      </c>
      <c r="G86" s="92"/>
    </row>
    <row r="87" spans="1:8" s="80" customFormat="1" ht="29" x14ac:dyDescent="0.25">
      <c r="A87" s="104">
        <v>3.02</v>
      </c>
      <c r="B87" s="194" t="s">
        <v>126</v>
      </c>
      <c r="C87" s="148" t="s">
        <v>182</v>
      </c>
      <c r="D87" s="148">
        <v>1</v>
      </c>
      <c r="E87" s="149"/>
      <c r="F87" s="143">
        <f t="shared" si="3"/>
        <v>0</v>
      </c>
      <c r="G87" s="92"/>
    </row>
    <row r="88" spans="1:8" s="80" customFormat="1" ht="29" x14ac:dyDescent="0.25">
      <c r="A88" s="103">
        <v>3.03</v>
      </c>
      <c r="B88" s="194" t="s">
        <v>128</v>
      </c>
      <c r="C88" s="148" t="s">
        <v>182</v>
      </c>
      <c r="D88" s="148">
        <v>1</v>
      </c>
      <c r="E88" s="149"/>
      <c r="F88" s="143">
        <f>E88*D88</f>
        <v>0</v>
      </c>
      <c r="G88" s="92"/>
    </row>
    <row r="89" spans="1:8" s="80" customFormat="1" ht="29" x14ac:dyDescent="0.25">
      <c r="A89" s="104">
        <v>3.04</v>
      </c>
      <c r="B89" s="194" t="s">
        <v>129</v>
      </c>
      <c r="C89" s="148" t="s">
        <v>182</v>
      </c>
      <c r="D89" s="148">
        <v>1</v>
      </c>
      <c r="E89" s="149"/>
      <c r="F89" s="143">
        <f>E89*D89</f>
        <v>0</v>
      </c>
      <c r="G89" s="92"/>
    </row>
    <row r="90" spans="1:8" s="80" customFormat="1" ht="87" x14ac:dyDescent="0.25">
      <c r="A90" s="103">
        <v>3.05</v>
      </c>
      <c r="B90" s="194" t="s">
        <v>130</v>
      </c>
      <c r="C90" s="148" t="s">
        <v>182</v>
      </c>
      <c r="D90" s="148">
        <v>1</v>
      </c>
      <c r="E90" s="149"/>
      <c r="F90" s="143">
        <f>E90*D90</f>
        <v>0</v>
      </c>
      <c r="G90" s="92"/>
    </row>
    <row r="91" spans="1:8" s="80" customFormat="1" ht="29" x14ac:dyDescent="0.25">
      <c r="A91" s="104">
        <v>3.06</v>
      </c>
      <c r="B91" s="194" t="s">
        <v>131</v>
      </c>
      <c r="C91" s="148" t="s">
        <v>127</v>
      </c>
      <c r="D91" s="148">
        <v>1</v>
      </c>
      <c r="E91" s="149"/>
      <c r="F91" s="143">
        <f t="shared" ref="F91:F93" si="4">E91*D91</f>
        <v>0</v>
      </c>
      <c r="G91" s="92"/>
    </row>
    <row r="92" spans="1:8" s="80" customFormat="1" ht="29" x14ac:dyDescent="0.25">
      <c r="A92" s="103">
        <v>3.07</v>
      </c>
      <c r="B92" s="194" t="s">
        <v>132</v>
      </c>
      <c r="C92" s="148" t="s">
        <v>127</v>
      </c>
      <c r="D92" s="148">
        <v>1</v>
      </c>
      <c r="E92" s="149"/>
      <c r="F92" s="143">
        <f t="shared" si="4"/>
        <v>0</v>
      </c>
      <c r="G92" s="92"/>
    </row>
    <row r="93" spans="1:8" s="80" customFormat="1" ht="116" x14ac:dyDescent="0.25">
      <c r="A93" s="104">
        <v>3.08</v>
      </c>
      <c r="B93" s="211" t="s">
        <v>133</v>
      </c>
      <c r="C93" s="163" t="s">
        <v>183</v>
      </c>
      <c r="D93" s="164">
        <v>45</v>
      </c>
      <c r="E93" s="149"/>
      <c r="F93" s="143">
        <f t="shared" si="4"/>
        <v>0</v>
      </c>
      <c r="G93" s="92"/>
    </row>
    <row r="94" spans="1:8" s="136" customFormat="1" ht="24.9" customHeight="1" x14ac:dyDescent="0.25">
      <c r="A94" s="212"/>
      <c r="B94" s="213" t="s">
        <v>134</v>
      </c>
      <c r="C94" s="165"/>
      <c r="D94" s="166"/>
      <c r="E94" s="167"/>
      <c r="F94" s="144"/>
      <c r="G94" s="168"/>
      <c r="H94" s="137"/>
    </row>
    <row r="95" spans="1:8" s="139" customFormat="1" ht="21" customHeight="1" x14ac:dyDescent="0.25">
      <c r="A95" s="214"/>
      <c r="B95" s="215" t="s">
        <v>135</v>
      </c>
      <c r="C95" s="169"/>
      <c r="D95" s="170"/>
      <c r="E95" s="171"/>
      <c r="F95" s="145"/>
      <c r="G95" s="172"/>
      <c r="H95" s="138"/>
    </row>
    <row r="96" spans="1:8" s="140" customFormat="1" ht="24.75" customHeight="1" x14ac:dyDescent="0.25">
      <c r="A96" s="214"/>
      <c r="B96" s="215" t="s">
        <v>136</v>
      </c>
      <c r="C96" s="169"/>
      <c r="D96" s="170"/>
      <c r="E96" s="171"/>
      <c r="F96" s="145"/>
      <c r="G96" s="173"/>
      <c r="H96" s="137"/>
    </row>
    <row r="97" spans="1:8" s="140" customFormat="1" ht="37.5" customHeight="1" x14ac:dyDescent="0.25">
      <c r="A97" s="214">
        <v>3.09</v>
      </c>
      <c r="B97" s="216" t="s">
        <v>137</v>
      </c>
      <c r="C97" s="148" t="s">
        <v>127</v>
      </c>
      <c r="D97" s="174">
        <v>1</v>
      </c>
      <c r="E97" s="175"/>
      <c r="F97" s="146" t="s">
        <v>107</v>
      </c>
      <c r="G97" s="94">
        <f t="shared" ref="G97:G116" si="5">D97*E97</f>
        <v>0</v>
      </c>
      <c r="H97" s="137"/>
    </row>
    <row r="98" spans="1:8" s="140" customFormat="1" ht="33.75" customHeight="1" x14ac:dyDescent="0.25">
      <c r="A98" s="214">
        <v>3.1</v>
      </c>
      <c r="B98" s="217" t="s">
        <v>138</v>
      </c>
      <c r="C98" s="148" t="s">
        <v>127</v>
      </c>
      <c r="D98" s="174">
        <v>8</v>
      </c>
      <c r="E98" s="175"/>
      <c r="F98" s="146" t="s">
        <v>107</v>
      </c>
      <c r="G98" s="94">
        <f t="shared" si="5"/>
        <v>0</v>
      </c>
      <c r="H98" s="137"/>
    </row>
    <row r="99" spans="1:8" s="141" customFormat="1" ht="36.75" customHeight="1" x14ac:dyDescent="0.25">
      <c r="A99" s="214">
        <v>3.11</v>
      </c>
      <c r="B99" s="218" t="s">
        <v>139</v>
      </c>
      <c r="C99" s="148" t="s">
        <v>127</v>
      </c>
      <c r="D99" s="176">
        <v>1</v>
      </c>
      <c r="E99" s="177"/>
      <c r="F99" s="146" t="s">
        <v>107</v>
      </c>
      <c r="G99" s="94">
        <f t="shared" si="5"/>
        <v>0</v>
      </c>
      <c r="H99" s="142"/>
    </row>
    <row r="100" spans="1:8" s="141" customFormat="1" ht="27" customHeight="1" x14ac:dyDescent="0.25">
      <c r="A100" s="214">
        <v>3.12</v>
      </c>
      <c r="B100" s="218" t="s">
        <v>140</v>
      </c>
      <c r="C100" s="148" t="s">
        <v>127</v>
      </c>
      <c r="D100" s="176">
        <v>1</v>
      </c>
      <c r="E100" s="177"/>
      <c r="F100" s="146" t="s">
        <v>107</v>
      </c>
      <c r="G100" s="94">
        <f t="shared" si="5"/>
        <v>0</v>
      </c>
      <c r="H100" s="142"/>
    </row>
    <row r="101" spans="1:8" s="141" customFormat="1" ht="19.649999999999999" customHeight="1" x14ac:dyDescent="0.25">
      <c r="A101" s="214">
        <v>3.13</v>
      </c>
      <c r="B101" s="218" t="s">
        <v>141</v>
      </c>
      <c r="C101" s="148" t="s">
        <v>127</v>
      </c>
      <c r="D101" s="176">
        <v>2</v>
      </c>
      <c r="E101" s="177"/>
      <c r="F101" s="146" t="s">
        <v>107</v>
      </c>
      <c r="G101" s="94">
        <f t="shared" si="5"/>
        <v>0</v>
      </c>
      <c r="H101" s="142"/>
    </row>
    <row r="102" spans="1:8" s="141" customFormat="1" ht="19.649999999999999" customHeight="1" x14ac:dyDescent="0.25">
      <c r="A102" s="214">
        <v>3.14</v>
      </c>
      <c r="B102" s="218" t="s">
        <v>142</v>
      </c>
      <c r="C102" s="148" t="s">
        <v>127</v>
      </c>
      <c r="D102" s="176">
        <v>1</v>
      </c>
      <c r="E102" s="177"/>
      <c r="F102" s="146" t="s">
        <v>107</v>
      </c>
      <c r="G102" s="94">
        <f t="shared" si="5"/>
        <v>0</v>
      </c>
      <c r="H102" s="142"/>
    </row>
    <row r="103" spans="1:8" s="140" customFormat="1" ht="17.399999999999999" customHeight="1" x14ac:dyDescent="0.25">
      <c r="A103" s="214">
        <v>3.15</v>
      </c>
      <c r="B103" s="217" t="s">
        <v>143</v>
      </c>
      <c r="C103" s="148" t="s">
        <v>55</v>
      </c>
      <c r="D103" s="174">
        <v>1</v>
      </c>
      <c r="E103" s="175"/>
      <c r="F103" s="146" t="s">
        <v>107</v>
      </c>
      <c r="G103" s="94">
        <f t="shared" si="5"/>
        <v>0</v>
      </c>
      <c r="H103" s="137"/>
    </row>
    <row r="104" spans="1:8" s="140" customFormat="1" ht="43.5" x14ac:dyDescent="0.25">
      <c r="A104" s="214">
        <v>3.16</v>
      </c>
      <c r="B104" s="217" t="s">
        <v>144</v>
      </c>
      <c r="C104" s="148" t="s">
        <v>55</v>
      </c>
      <c r="D104" s="174">
        <v>1</v>
      </c>
      <c r="E104" s="175"/>
      <c r="F104" s="146" t="s">
        <v>107</v>
      </c>
      <c r="G104" s="94">
        <f t="shared" si="5"/>
        <v>0</v>
      </c>
      <c r="H104" s="137"/>
    </row>
    <row r="105" spans="1:8" s="140" customFormat="1" ht="43.5" x14ac:dyDescent="0.25">
      <c r="A105" s="214">
        <v>3.17</v>
      </c>
      <c r="B105" s="217" t="s">
        <v>145</v>
      </c>
      <c r="C105" s="148" t="s">
        <v>127</v>
      </c>
      <c r="D105" s="174">
        <v>2</v>
      </c>
      <c r="E105" s="175"/>
      <c r="F105" s="146" t="s">
        <v>107</v>
      </c>
      <c r="G105" s="94">
        <f t="shared" si="5"/>
        <v>0</v>
      </c>
      <c r="H105" s="137"/>
    </row>
    <row r="106" spans="1:8" s="140" customFormat="1" ht="20.25" customHeight="1" x14ac:dyDescent="0.25">
      <c r="A106" s="214">
        <v>3.18</v>
      </c>
      <c r="B106" s="217" t="s">
        <v>146</v>
      </c>
      <c r="C106" s="148" t="s">
        <v>55</v>
      </c>
      <c r="D106" s="174">
        <v>2</v>
      </c>
      <c r="E106" s="175"/>
      <c r="F106" s="146" t="s">
        <v>107</v>
      </c>
      <c r="G106" s="94">
        <f t="shared" si="5"/>
        <v>0</v>
      </c>
      <c r="H106" s="137"/>
    </row>
    <row r="107" spans="1:8" x14ac:dyDescent="0.35">
      <c r="A107" s="210"/>
      <c r="B107" s="158" t="s">
        <v>147</v>
      </c>
      <c r="C107" s="158"/>
      <c r="D107" s="158"/>
      <c r="E107" s="159"/>
      <c r="F107" s="157">
        <f>SUM(F85:F106)</f>
        <v>0</v>
      </c>
      <c r="G107" s="100">
        <f>SUM(G86:G106)</f>
        <v>0</v>
      </c>
    </row>
    <row r="108" spans="1:8" ht="15" thickBot="1" x14ac:dyDescent="0.4">
      <c r="A108" s="128"/>
      <c r="B108" s="101"/>
      <c r="C108" s="101"/>
      <c r="D108" s="101"/>
      <c r="E108" s="79"/>
      <c r="F108" s="154"/>
      <c r="G108" s="99"/>
    </row>
    <row r="109" spans="1:8" ht="15" thickTop="1" x14ac:dyDescent="0.35">
      <c r="A109" s="104"/>
      <c r="B109" s="147"/>
      <c r="C109" s="147"/>
      <c r="D109" s="147"/>
      <c r="E109" s="160"/>
      <c r="F109" s="157"/>
      <c r="G109" s="100"/>
    </row>
    <row r="110" spans="1:8" s="140" customFormat="1" ht="21.75" customHeight="1" x14ac:dyDescent="0.25">
      <c r="A110" s="219"/>
      <c r="B110" s="220" t="s">
        <v>148</v>
      </c>
      <c r="C110" s="178"/>
      <c r="D110" s="179"/>
      <c r="E110" s="180"/>
      <c r="F110" s="146"/>
      <c r="G110" s="94"/>
      <c r="H110" s="137"/>
    </row>
    <row r="111" spans="1:8" s="140" customFormat="1" ht="42.75" customHeight="1" x14ac:dyDescent="0.25">
      <c r="A111" s="221" t="s">
        <v>149</v>
      </c>
      <c r="B111" s="222" t="s">
        <v>150</v>
      </c>
      <c r="C111" s="148" t="s">
        <v>127</v>
      </c>
      <c r="D111" s="181">
        <v>1</v>
      </c>
      <c r="E111" s="182"/>
      <c r="F111" s="146" t="s">
        <v>107</v>
      </c>
      <c r="G111" s="94">
        <f t="shared" si="5"/>
        <v>0</v>
      </c>
      <c r="H111" s="137"/>
    </row>
    <row r="112" spans="1:8" s="140" customFormat="1" x14ac:dyDescent="0.25">
      <c r="A112" s="219"/>
      <c r="B112" s="220" t="s">
        <v>151</v>
      </c>
      <c r="C112" s="178"/>
      <c r="D112" s="183"/>
      <c r="E112" s="180"/>
      <c r="F112" s="146"/>
      <c r="G112" s="94">
        <f t="shared" si="5"/>
        <v>0</v>
      </c>
      <c r="H112" s="137"/>
    </row>
    <row r="113" spans="1:8" s="140" customFormat="1" ht="45.75" customHeight="1" x14ac:dyDescent="0.25">
      <c r="A113" s="221" t="s">
        <v>152</v>
      </c>
      <c r="B113" s="223" t="s">
        <v>153</v>
      </c>
      <c r="C113" s="148" t="s">
        <v>55</v>
      </c>
      <c r="D113" s="179">
        <v>1</v>
      </c>
      <c r="E113" s="180"/>
      <c r="F113" s="146" t="s">
        <v>107</v>
      </c>
      <c r="G113" s="94">
        <f t="shared" si="5"/>
        <v>0</v>
      </c>
      <c r="H113" s="137"/>
    </row>
    <row r="114" spans="1:8" s="140" customFormat="1" ht="21.75" customHeight="1" x14ac:dyDescent="0.25">
      <c r="A114" s="221"/>
      <c r="B114" s="220" t="s">
        <v>154</v>
      </c>
      <c r="C114" s="178"/>
      <c r="D114" s="179"/>
      <c r="E114" s="180"/>
      <c r="F114" s="146" t="s">
        <v>107</v>
      </c>
      <c r="G114" s="94">
        <f t="shared" si="5"/>
        <v>0</v>
      </c>
      <c r="H114" s="137"/>
    </row>
    <row r="115" spans="1:8" s="140" customFormat="1" ht="35.25" customHeight="1" x14ac:dyDescent="0.25">
      <c r="A115" s="221" t="s">
        <v>155</v>
      </c>
      <c r="B115" s="224" t="s">
        <v>156</v>
      </c>
      <c r="C115" s="184" t="s">
        <v>90</v>
      </c>
      <c r="D115" s="185">
        <v>207</v>
      </c>
      <c r="E115" s="186"/>
      <c r="F115" s="146" t="s">
        <v>107</v>
      </c>
      <c r="G115" s="94">
        <f t="shared" si="5"/>
        <v>0</v>
      </c>
      <c r="H115" s="137"/>
    </row>
    <row r="116" spans="1:8" s="140" customFormat="1" ht="32.25" customHeight="1" x14ac:dyDescent="0.25">
      <c r="A116" s="221" t="s">
        <v>157</v>
      </c>
      <c r="B116" s="224" t="s">
        <v>158</v>
      </c>
      <c r="C116" s="184" t="s">
        <v>90</v>
      </c>
      <c r="D116" s="185">
        <v>60</v>
      </c>
      <c r="E116" s="186"/>
      <c r="F116" s="146" t="s">
        <v>107</v>
      </c>
      <c r="G116" s="94">
        <f t="shared" si="5"/>
        <v>0</v>
      </c>
      <c r="H116" s="137"/>
    </row>
    <row r="117" spans="1:8" s="80" customFormat="1" ht="43.5" x14ac:dyDescent="0.25">
      <c r="A117" s="221" t="s">
        <v>159</v>
      </c>
      <c r="B117" s="194" t="s">
        <v>160</v>
      </c>
      <c r="C117" s="148" t="s">
        <v>127</v>
      </c>
      <c r="D117" s="148">
        <v>1</v>
      </c>
      <c r="E117" s="149"/>
      <c r="F117" s="143">
        <f>E117*D117</f>
        <v>0</v>
      </c>
      <c r="G117" s="92"/>
    </row>
    <row r="118" spans="1:8" s="80" customFormat="1" ht="29" x14ac:dyDescent="0.25">
      <c r="A118" s="221" t="s">
        <v>161</v>
      </c>
      <c r="B118" s="194" t="s">
        <v>162</v>
      </c>
      <c r="C118" s="148" t="s">
        <v>55</v>
      </c>
      <c r="D118" s="148">
        <v>1</v>
      </c>
      <c r="E118" s="149"/>
      <c r="F118" s="143">
        <f>E118*D118</f>
        <v>0</v>
      </c>
      <c r="G118" s="92"/>
    </row>
    <row r="119" spans="1:8" s="80" customFormat="1" ht="29" x14ac:dyDescent="0.25">
      <c r="A119" s="221" t="s">
        <v>163</v>
      </c>
      <c r="B119" s="194" t="s">
        <v>164</v>
      </c>
      <c r="C119" s="148" t="s">
        <v>55</v>
      </c>
      <c r="D119" s="148">
        <v>1</v>
      </c>
      <c r="E119" s="149"/>
      <c r="F119" s="143">
        <f t="shared" ref="F119:F121" si="6">E119*D119</f>
        <v>0</v>
      </c>
      <c r="G119" s="92"/>
    </row>
    <row r="120" spans="1:8" s="80" customFormat="1" ht="29" x14ac:dyDescent="0.25">
      <c r="A120" s="221" t="s">
        <v>165</v>
      </c>
      <c r="B120" s="194" t="s">
        <v>166</v>
      </c>
      <c r="C120" s="148" t="s">
        <v>55</v>
      </c>
      <c r="D120" s="148">
        <v>1</v>
      </c>
      <c r="E120" s="149"/>
      <c r="F120" s="143">
        <f t="shared" si="6"/>
        <v>0</v>
      </c>
      <c r="G120" s="92"/>
    </row>
    <row r="121" spans="1:8" s="80" customFormat="1" ht="58" x14ac:dyDescent="0.25">
      <c r="A121" s="221" t="s">
        <v>167</v>
      </c>
      <c r="B121" s="194" t="s">
        <v>168</v>
      </c>
      <c r="C121" s="148" t="s">
        <v>55</v>
      </c>
      <c r="D121" s="148">
        <v>1</v>
      </c>
      <c r="E121" s="149"/>
      <c r="F121" s="143">
        <f t="shared" si="6"/>
        <v>0</v>
      </c>
      <c r="G121" s="92"/>
    </row>
    <row r="122" spans="1:8" s="80" customFormat="1" x14ac:dyDescent="0.25">
      <c r="A122" s="221"/>
      <c r="B122" s="194"/>
      <c r="C122" s="148"/>
      <c r="D122" s="148"/>
      <c r="E122" s="149"/>
      <c r="F122" s="143"/>
      <c r="G122" s="92"/>
    </row>
    <row r="123" spans="1:8" s="80" customFormat="1" x14ac:dyDescent="0.25">
      <c r="A123" s="221"/>
      <c r="B123" s="194"/>
      <c r="C123" s="148"/>
      <c r="D123" s="148"/>
      <c r="E123" s="149"/>
      <c r="F123" s="143"/>
      <c r="G123" s="92"/>
    </row>
    <row r="124" spans="1:8" s="80" customFormat="1" x14ac:dyDescent="0.25">
      <c r="A124" s="221"/>
      <c r="B124" s="194"/>
      <c r="C124" s="148"/>
      <c r="D124" s="148"/>
      <c r="E124" s="149"/>
      <c r="F124" s="143"/>
      <c r="G124" s="92"/>
    </row>
    <row r="125" spans="1:8" s="80" customFormat="1" x14ac:dyDescent="0.25">
      <c r="A125" s="103"/>
      <c r="B125" s="194"/>
      <c r="C125" s="148"/>
      <c r="D125" s="148"/>
      <c r="E125" s="149"/>
      <c r="F125" s="143"/>
      <c r="G125" s="92"/>
    </row>
    <row r="126" spans="1:8" x14ac:dyDescent="0.35">
      <c r="A126" s="210"/>
      <c r="B126" s="158" t="s">
        <v>147</v>
      </c>
      <c r="C126" s="158"/>
      <c r="D126" s="158"/>
      <c r="E126" s="159"/>
      <c r="F126" s="157">
        <f>SUM(F110:F125)</f>
        <v>0</v>
      </c>
      <c r="G126" s="100">
        <f>SUM(G111:G125)</f>
        <v>0</v>
      </c>
    </row>
    <row r="127" spans="1:8" x14ac:dyDescent="0.35">
      <c r="A127" s="210"/>
      <c r="B127" s="158"/>
      <c r="C127" s="158"/>
      <c r="D127" s="158"/>
      <c r="E127" s="159"/>
      <c r="F127" s="157"/>
      <c r="G127" s="100"/>
    </row>
    <row r="128" spans="1:8" s="80" customFormat="1" x14ac:dyDescent="0.25">
      <c r="A128" s="103"/>
      <c r="B128" s="194" t="s">
        <v>169</v>
      </c>
      <c r="C128" s="148"/>
      <c r="D128" s="148"/>
      <c r="E128" s="149"/>
      <c r="F128" s="143"/>
      <c r="G128" s="92"/>
    </row>
    <row r="129" spans="1:7" s="80" customFormat="1" x14ac:dyDescent="0.25">
      <c r="A129" s="103"/>
      <c r="B129" s="194"/>
      <c r="C129" s="148"/>
      <c r="D129" s="148"/>
      <c r="E129" s="149"/>
      <c r="F129" s="143"/>
      <c r="G129" s="92"/>
    </row>
    <row r="130" spans="1:7" s="80" customFormat="1" x14ac:dyDescent="0.25">
      <c r="A130" s="103"/>
      <c r="B130" s="194" t="s">
        <v>170</v>
      </c>
      <c r="C130" s="148"/>
      <c r="D130" s="148"/>
      <c r="E130" s="149"/>
      <c r="F130" s="143">
        <f>F107</f>
        <v>0</v>
      </c>
      <c r="G130" s="92">
        <f>G107</f>
        <v>0</v>
      </c>
    </row>
    <row r="131" spans="1:7" s="80" customFormat="1" x14ac:dyDescent="0.25">
      <c r="A131" s="103"/>
      <c r="B131" s="194"/>
      <c r="C131" s="148"/>
      <c r="D131" s="148"/>
      <c r="E131" s="149"/>
      <c r="F131" s="143"/>
      <c r="G131" s="92"/>
    </row>
    <row r="132" spans="1:7" s="80" customFormat="1" x14ac:dyDescent="0.25">
      <c r="A132" s="103"/>
      <c r="B132" s="194" t="s">
        <v>171</v>
      </c>
      <c r="C132" s="148"/>
      <c r="D132" s="148"/>
      <c r="E132" s="149"/>
      <c r="F132" s="143">
        <f>F126</f>
        <v>0</v>
      </c>
      <c r="G132" s="92">
        <f>G126</f>
        <v>0</v>
      </c>
    </row>
    <row r="133" spans="1:7" s="80" customFormat="1" x14ac:dyDescent="0.25">
      <c r="A133" s="103"/>
      <c r="B133" s="194"/>
      <c r="C133" s="148"/>
      <c r="D133" s="148"/>
      <c r="E133" s="149"/>
      <c r="F133" s="143"/>
      <c r="G133" s="92"/>
    </row>
    <row r="134" spans="1:7" s="80" customFormat="1" x14ac:dyDescent="0.25">
      <c r="A134" s="103"/>
      <c r="B134" s="194"/>
      <c r="C134" s="148"/>
      <c r="D134" s="148"/>
      <c r="E134" s="149"/>
      <c r="F134" s="143"/>
      <c r="G134" s="92"/>
    </row>
    <row r="135" spans="1:7" s="80" customFormat="1" x14ac:dyDescent="0.25">
      <c r="A135" s="103"/>
      <c r="B135" s="194"/>
      <c r="C135" s="148"/>
      <c r="D135" s="148"/>
      <c r="E135" s="149"/>
      <c r="F135" s="143"/>
      <c r="G135" s="92"/>
    </row>
    <row r="136" spans="1:7" s="80" customFormat="1" x14ac:dyDescent="0.25">
      <c r="A136" s="103"/>
      <c r="B136" s="194"/>
      <c r="C136" s="148"/>
      <c r="D136" s="148"/>
      <c r="E136" s="149"/>
      <c r="F136" s="143"/>
      <c r="G136" s="92"/>
    </row>
    <row r="137" spans="1:7" s="80" customFormat="1" x14ac:dyDescent="0.25">
      <c r="A137" s="103"/>
      <c r="B137" s="194"/>
      <c r="C137" s="148"/>
      <c r="D137" s="148"/>
      <c r="E137" s="149"/>
      <c r="F137" s="143"/>
      <c r="G137" s="92"/>
    </row>
    <row r="138" spans="1:7" s="80" customFormat="1" x14ac:dyDescent="0.25">
      <c r="A138" s="103"/>
      <c r="B138" s="194"/>
      <c r="C138" s="148"/>
      <c r="D138" s="148"/>
      <c r="E138" s="149"/>
      <c r="F138" s="143"/>
      <c r="G138" s="92"/>
    </row>
    <row r="139" spans="1:7" s="80" customFormat="1" x14ac:dyDescent="0.25">
      <c r="A139" s="103"/>
      <c r="B139" s="194"/>
      <c r="C139" s="148"/>
      <c r="D139" s="148"/>
      <c r="E139" s="149"/>
      <c r="F139" s="143"/>
      <c r="G139" s="92"/>
    </row>
    <row r="140" spans="1:7" s="80" customFormat="1" x14ac:dyDescent="0.25">
      <c r="A140" s="103"/>
      <c r="B140" s="194"/>
      <c r="C140" s="148"/>
      <c r="D140" s="148"/>
      <c r="E140" s="149"/>
      <c r="F140" s="143"/>
      <c r="G140" s="92"/>
    </row>
    <row r="141" spans="1:7" s="80" customFormat="1" x14ac:dyDescent="0.25">
      <c r="A141" s="103"/>
      <c r="B141" s="194"/>
      <c r="C141" s="148"/>
      <c r="D141" s="148"/>
      <c r="E141" s="149"/>
      <c r="F141" s="143"/>
      <c r="G141" s="92"/>
    </row>
    <row r="142" spans="1:7" x14ac:dyDescent="0.35">
      <c r="A142" s="104"/>
      <c r="B142" s="190" t="s">
        <v>172</v>
      </c>
      <c r="C142" s="161"/>
      <c r="D142" s="161"/>
      <c r="E142" s="162"/>
      <c r="F142" s="157">
        <f>SUM(F130:F133)</f>
        <v>0</v>
      </c>
      <c r="G142" s="100">
        <f>SUM(G129:G133)</f>
        <v>0</v>
      </c>
    </row>
    <row r="143" spans="1:7" ht="15" thickBot="1" x14ac:dyDescent="0.4">
      <c r="A143" s="128"/>
      <c r="B143" s="97"/>
      <c r="C143" s="105"/>
      <c r="D143" s="105"/>
      <c r="E143" s="81"/>
      <c r="F143" s="154"/>
      <c r="G143" s="99"/>
    </row>
    <row r="144" spans="1:7" ht="15" thickTop="1" x14ac:dyDescent="0.35">
      <c r="A144" s="104"/>
      <c r="B144" s="190"/>
      <c r="C144" s="161"/>
      <c r="D144" s="161"/>
      <c r="E144" s="162"/>
      <c r="F144" s="157"/>
      <c r="G144" s="100"/>
    </row>
    <row r="145" spans="1:7" x14ac:dyDescent="0.35">
      <c r="A145" s="129"/>
      <c r="B145" s="187" t="s">
        <v>173</v>
      </c>
      <c r="C145" s="187"/>
      <c r="D145" s="187"/>
      <c r="E145" s="188"/>
      <c r="F145" s="187"/>
      <c r="G145" s="106"/>
    </row>
    <row r="146" spans="1:7" ht="22.4" customHeight="1" x14ac:dyDescent="0.35">
      <c r="A146" s="125"/>
      <c r="B146" s="225"/>
      <c r="C146" s="161"/>
      <c r="D146" s="161"/>
      <c r="E146" s="162"/>
      <c r="F146" s="161"/>
      <c r="G146" s="91"/>
    </row>
    <row r="147" spans="1:7" ht="22.4" customHeight="1" x14ac:dyDescent="0.35">
      <c r="A147" s="104">
        <v>1</v>
      </c>
      <c r="B147" s="196" t="s">
        <v>174</v>
      </c>
      <c r="C147" s="146"/>
      <c r="D147" s="146"/>
      <c r="E147" s="189" t="s">
        <v>175</v>
      </c>
      <c r="F147" s="146">
        <f>F36</f>
        <v>0</v>
      </c>
      <c r="G147" s="96"/>
    </row>
    <row r="148" spans="1:7" ht="22.4" customHeight="1" x14ac:dyDescent="0.35">
      <c r="A148" s="104"/>
      <c r="B148" s="196"/>
      <c r="C148" s="146"/>
      <c r="D148" s="146"/>
      <c r="E148" s="189"/>
      <c r="F148" s="146"/>
      <c r="G148" s="96"/>
    </row>
    <row r="149" spans="1:7" ht="22.4" customHeight="1" x14ac:dyDescent="0.35">
      <c r="A149" s="104">
        <v>2</v>
      </c>
      <c r="B149" s="209" t="s">
        <v>176</v>
      </c>
      <c r="C149" s="146"/>
      <c r="D149" s="146"/>
      <c r="E149" s="189"/>
      <c r="F149" s="146">
        <f>F81</f>
        <v>0</v>
      </c>
      <c r="G149" s="96"/>
    </row>
    <row r="150" spans="1:7" ht="22.4" customHeight="1" x14ac:dyDescent="0.35">
      <c r="A150" s="104"/>
      <c r="B150" s="209"/>
      <c r="C150" s="146"/>
      <c r="D150" s="146"/>
      <c r="E150" s="189"/>
      <c r="F150" s="146"/>
      <c r="G150" s="96"/>
    </row>
    <row r="151" spans="1:7" x14ac:dyDescent="0.35">
      <c r="A151" s="104">
        <v>3</v>
      </c>
      <c r="B151" s="226" t="s">
        <v>184</v>
      </c>
      <c r="C151" s="146"/>
      <c r="D151" s="146"/>
      <c r="E151" s="189"/>
      <c r="F151" s="146">
        <f>F142</f>
        <v>0</v>
      </c>
      <c r="G151" s="96"/>
    </row>
    <row r="152" spans="1:7" x14ac:dyDescent="0.35">
      <c r="A152" s="104"/>
      <c r="B152" s="209"/>
      <c r="C152" s="146"/>
      <c r="D152" s="146"/>
      <c r="E152" s="189"/>
      <c r="F152" s="146"/>
      <c r="G152" s="96"/>
    </row>
    <row r="153" spans="1:7" ht="58.5" customHeight="1" x14ac:dyDescent="0.35">
      <c r="A153" s="104">
        <v>4</v>
      </c>
      <c r="B153" s="231" t="s">
        <v>189</v>
      </c>
      <c r="C153" s="146"/>
      <c r="D153" s="146"/>
      <c r="E153" s="189"/>
      <c r="F153" s="200">
        <f>G153</f>
        <v>0</v>
      </c>
      <c r="G153" s="100">
        <f>G142+G81+G36</f>
        <v>0</v>
      </c>
    </row>
    <row r="154" spans="1:7" ht="22.4" customHeight="1" x14ac:dyDescent="0.35">
      <c r="A154" s="104"/>
      <c r="B154" s="227"/>
      <c r="C154" s="146"/>
      <c r="D154" s="146"/>
      <c r="E154" s="189"/>
      <c r="F154" s="157"/>
      <c r="G154" s="100"/>
    </row>
    <row r="155" spans="1:7" ht="22.4" customHeight="1" x14ac:dyDescent="0.35">
      <c r="A155" s="104"/>
      <c r="B155" s="158"/>
      <c r="C155" s="158"/>
      <c r="D155" s="158"/>
      <c r="E155" s="159"/>
      <c r="F155" s="146"/>
      <c r="G155" s="96"/>
    </row>
    <row r="156" spans="1:7" ht="22.4" customHeight="1" x14ac:dyDescent="0.35">
      <c r="A156" s="104"/>
      <c r="B156" s="158"/>
      <c r="C156" s="158"/>
      <c r="D156" s="158"/>
      <c r="E156" s="159"/>
      <c r="F156" s="146"/>
      <c r="G156" s="96"/>
    </row>
    <row r="157" spans="1:7" ht="22.4" customHeight="1" x14ac:dyDescent="0.35">
      <c r="A157" s="104"/>
      <c r="B157" s="158"/>
      <c r="C157" s="158"/>
      <c r="D157" s="158"/>
      <c r="E157" s="159"/>
      <c r="F157" s="146"/>
      <c r="G157" s="96"/>
    </row>
    <row r="158" spans="1:7" ht="22.4" customHeight="1" x14ac:dyDescent="0.35">
      <c r="A158" s="104"/>
      <c r="B158" s="158"/>
      <c r="C158" s="158"/>
      <c r="D158" s="158"/>
      <c r="E158" s="159"/>
      <c r="F158" s="146"/>
      <c r="G158" s="96"/>
    </row>
    <row r="159" spans="1:7" ht="22.4" customHeight="1" x14ac:dyDescent="0.35">
      <c r="A159" s="104"/>
      <c r="B159" s="158"/>
      <c r="C159" s="158"/>
      <c r="D159" s="158"/>
      <c r="E159" s="159"/>
      <c r="F159" s="146"/>
      <c r="G159" s="96"/>
    </row>
    <row r="160" spans="1:7" ht="22.4" customHeight="1" x14ac:dyDescent="0.35">
      <c r="A160" s="104"/>
      <c r="B160" s="158"/>
      <c r="C160" s="158"/>
      <c r="D160" s="158"/>
      <c r="E160" s="159"/>
      <c r="F160" s="146"/>
      <c r="G160" s="96"/>
    </row>
    <row r="161" spans="1:7" ht="22.4" customHeight="1" x14ac:dyDescent="0.35">
      <c r="A161" s="104"/>
      <c r="B161" s="158"/>
      <c r="C161" s="158"/>
      <c r="D161" s="158"/>
      <c r="E161" s="159"/>
      <c r="F161" s="146"/>
      <c r="G161" s="96"/>
    </row>
    <row r="162" spans="1:7" ht="22.4" customHeight="1" x14ac:dyDescent="0.35">
      <c r="A162" s="104"/>
      <c r="B162" s="158"/>
      <c r="C162" s="158"/>
      <c r="D162" s="158"/>
      <c r="E162" s="159"/>
      <c r="F162" s="146"/>
      <c r="G162" s="96"/>
    </row>
    <row r="163" spans="1:7" ht="22.4" customHeight="1" x14ac:dyDescent="0.35">
      <c r="A163" s="104"/>
      <c r="B163" s="158"/>
      <c r="C163" s="158"/>
      <c r="D163" s="158"/>
      <c r="E163" s="159"/>
      <c r="F163" s="146"/>
      <c r="G163" s="96"/>
    </row>
    <row r="164" spans="1:7" ht="22.4" customHeight="1" x14ac:dyDescent="0.35">
      <c r="A164" s="104"/>
      <c r="B164" s="158"/>
      <c r="C164" s="158"/>
      <c r="D164" s="158"/>
      <c r="E164" s="159"/>
      <c r="F164" s="146"/>
      <c r="G164" s="96"/>
    </row>
    <row r="165" spans="1:7" ht="22.4" customHeight="1" x14ac:dyDescent="0.35">
      <c r="A165" s="104"/>
      <c r="B165" s="158"/>
      <c r="C165" s="158"/>
      <c r="D165" s="158"/>
      <c r="E165" s="159"/>
      <c r="F165" s="146"/>
      <c r="G165" s="96"/>
    </row>
    <row r="166" spans="1:7" ht="22.4" customHeight="1" x14ac:dyDescent="0.35">
      <c r="A166" s="104"/>
      <c r="B166" s="158"/>
      <c r="C166" s="158"/>
      <c r="D166" s="158"/>
      <c r="E166" s="159"/>
      <c r="F166" s="146"/>
      <c r="G166" s="96"/>
    </row>
    <row r="167" spans="1:7" ht="22.4" customHeight="1" x14ac:dyDescent="0.35">
      <c r="A167" s="104"/>
      <c r="B167" s="158"/>
      <c r="C167" s="158"/>
      <c r="D167" s="158"/>
      <c r="E167" s="159"/>
      <c r="F167" s="146"/>
      <c r="G167" s="96"/>
    </row>
    <row r="168" spans="1:7" ht="22.4" customHeight="1" x14ac:dyDescent="0.35">
      <c r="A168" s="104"/>
      <c r="B168" s="158"/>
      <c r="C168" s="158"/>
      <c r="D168" s="158"/>
      <c r="E168" s="159"/>
      <c r="F168" s="146"/>
      <c r="G168" s="96"/>
    </row>
    <row r="169" spans="1:7" ht="22.4" customHeight="1" x14ac:dyDescent="0.35">
      <c r="A169" s="104"/>
      <c r="B169" s="158"/>
      <c r="C169" s="158"/>
      <c r="D169" s="158"/>
      <c r="E169" s="159"/>
      <c r="F169" s="146"/>
      <c r="G169" s="96"/>
    </row>
    <row r="170" spans="1:7" ht="22.4" customHeight="1" x14ac:dyDescent="0.35">
      <c r="A170" s="104"/>
      <c r="B170" s="158"/>
      <c r="C170" s="158"/>
      <c r="D170" s="158"/>
      <c r="E170" s="159"/>
      <c r="F170" s="146"/>
      <c r="G170" s="96"/>
    </row>
    <row r="171" spans="1:7" ht="22.4" customHeight="1" x14ac:dyDescent="0.35">
      <c r="A171" s="104"/>
      <c r="B171" s="227"/>
      <c r="C171" s="146"/>
      <c r="D171" s="146"/>
      <c r="E171" s="189"/>
      <c r="F171" s="157"/>
      <c r="G171" s="100"/>
    </row>
    <row r="172" spans="1:7" ht="22.4" customHeight="1" x14ac:dyDescent="0.35">
      <c r="A172" s="104"/>
      <c r="B172" s="227"/>
      <c r="C172" s="146"/>
      <c r="D172" s="146"/>
      <c r="E172" s="189"/>
      <c r="F172" s="157"/>
      <c r="G172" s="100"/>
    </row>
    <row r="173" spans="1:7" ht="22.4" customHeight="1" x14ac:dyDescent="0.35">
      <c r="A173" s="104"/>
      <c r="B173" s="227"/>
      <c r="C173" s="146"/>
      <c r="D173" s="146"/>
      <c r="E173" s="189"/>
      <c r="F173" s="157"/>
      <c r="G173" s="100"/>
    </row>
    <row r="174" spans="1:7" ht="22.4" customHeight="1" x14ac:dyDescent="0.35">
      <c r="A174" s="104"/>
      <c r="B174" s="192"/>
      <c r="C174" s="192"/>
      <c r="D174" s="192"/>
      <c r="E174" s="193"/>
      <c r="F174" s="146"/>
      <c r="G174" s="96"/>
    </row>
    <row r="175" spans="1:7" ht="22.4" customHeight="1" x14ac:dyDescent="0.35">
      <c r="A175" s="104"/>
      <c r="B175" s="192"/>
      <c r="C175" s="192"/>
      <c r="D175" s="192"/>
      <c r="E175" s="193"/>
      <c r="F175" s="146"/>
      <c r="G175" s="96"/>
    </row>
    <row r="176" spans="1:7" ht="22.4" customHeight="1" x14ac:dyDescent="0.35">
      <c r="A176" s="104"/>
      <c r="B176" s="194"/>
      <c r="C176" s="194"/>
      <c r="D176" s="194"/>
      <c r="E176" s="195"/>
      <c r="F176" s="146"/>
      <c r="G176" s="96"/>
    </row>
    <row r="177" spans="1:7" ht="22.4" customHeight="1" x14ac:dyDescent="0.35">
      <c r="A177" s="104"/>
      <c r="B177" s="196"/>
      <c r="C177" s="196"/>
      <c r="D177" s="196"/>
      <c r="E177" s="197"/>
      <c r="F177" s="146"/>
      <c r="G177" s="96"/>
    </row>
    <row r="178" spans="1:7" x14ac:dyDescent="0.35">
      <c r="A178" s="130"/>
      <c r="B178" s="228"/>
      <c r="C178" s="198"/>
      <c r="D178" s="198"/>
      <c r="E178" s="199"/>
      <c r="F178" s="198"/>
      <c r="G178" s="107"/>
    </row>
    <row r="179" spans="1:7" ht="22.4" customHeight="1" x14ac:dyDescent="0.35">
      <c r="A179" s="130"/>
      <c r="B179" s="108" t="s">
        <v>178</v>
      </c>
      <c r="C179" s="109"/>
      <c r="D179" s="109"/>
      <c r="E179" s="109"/>
      <c r="F179" s="109">
        <f>SUM(F146:F178)</f>
        <v>0</v>
      </c>
      <c r="G179" s="110">
        <f>SUM(G146:G178)</f>
        <v>0</v>
      </c>
    </row>
    <row r="180" spans="1:7" ht="15" thickBot="1" x14ac:dyDescent="0.4">
      <c r="A180" s="131"/>
      <c r="B180" s="270"/>
      <c r="C180" s="271"/>
      <c r="D180" s="271"/>
      <c r="E180" s="271"/>
      <c r="F180" s="271"/>
      <c r="G180" s="134"/>
    </row>
    <row r="181" spans="1:7" ht="15" thickTop="1" x14ac:dyDescent="0.35"/>
  </sheetData>
  <mergeCells count="4">
    <mergeCell ref="A3:F3"/>
    <mergeCell ref="B180:F180"/>
    <mergeCell ref="A1:G1"/>
    <mergeCell ref="A2:G2"/>
  </mergeCells>
  <pageMargins left="0.82677165354330717" right="0.47244094488188981" top="0.43307086614173229" bottom="0.74803149606299213" header="0.39370078740157483" footer="0.51181102362204722"/>
  <pageSetup scale="80" orientation="portrait" r:id="rId1"/>
  <headerFooter>
    <oddFooter>&amp;LOP Lokorimongin&amp;Rpage &amp;P</oddFooter>
  </headerFooter>
  <rowBreaks count="4" manualBreakCount="4">
    <brk id="36" max="16383" man="1"/>
    <brk id="82" max="16383" man="1"/>
    <brk id="108" max="16383" man="1"/>
    <brk id="143" max="6" man="1"/>
  </rowBreaks>
  <colBreaks count="1" manualBreakCount="1">
    <brk id="7" max="1048575" man="1"/>
  </colBreak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9649DB4E13C8D4C8CF96B34D2076A87" ma:contentTypeVersion="7" ma:contentTypeDescription="Create a new document." ma:contentTypeScope="" ma:versionID="706672bafd1631b00b4f25c1746002ba">
  <xsd:schema xmlns:xsd="http://www.w3.org/2001/XMLSchema" xmlns:xs="http://www.w3.org/2001/XMLSchema" xmlns:p="http://schemas.microsoft.com/office/2006/metadata/properties" xmlns:ns2="3e5996ca-370b-4eb3-bfa2-c54e3c494809" xmlns:ns3="7de72277-2a57-41c6-a957-c594b69a4eaa" targetNamespace="http://schemas.microsoft.com/office/2006/metadata/properties" ma:root="true" ma:fieldsID="f176b790d3cfdde7a394eb12b18e534d" ns2:_="" ns3:_="">
    <xsd:import namespace="3e5996ca-370b-4eb3-bfa2-c54e3c494809"/>
    <xsd:import namespace="7de72277-2a57-41c6-a957-c594b69a4ea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996ca-370b-4eb3-bfa2-c54e3c49480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SearchProperties" ma:index="1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de72277-2a57-41c6-a957-c594b69a4ea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144072D-7B5F-41DE-8456-E23C4911950F}">
  <ds:schemaRefs>
    <ds:schemaRef ds:uri="3e5996ca-370b-4eb3-bfa2-c54e3c494809"/>
    <ds:schemaRef ds:uri="7de72277-2a57-41c6-a957-c594b69a4eaa"/>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schemas.microsoft.com/office/2006/metadata/properties"/>
    <ds:schemaRef ds:uri="http://www.w3.org/XML/1998/namespace"/>
    <ds:schemaRef ds:uri="http://purl.org/dc/elements/1.1/"/>
  </ds:schemaRefs>
</ds:datastoreItem>
</file>

<file path=customXml/itemProps2.xml><?xml version="1.0" encoding="utf-8"?>
<ds:datastoreItem xmlns:ds="http://schemas.openxmlformats.org/officeDocument/2006/customXml" ds:itemID="{6AD0AA15-3EAF-49AB-9A78-4191BBFC3B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996ca-370b-4eb3-bfa2-c54e3c494809"/>
    <ds:schemaRef ds:uri="7de72277-2a57-41c6-a957-c594b69a4e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6F8369E-76EB-4901-874D-D32083D43A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13</vt:i4>
      </vt:variant>
    </vt:vector>
  </HeadingPairs>
  <TitlesOfParts>
    <vt:vector size="29" baseType="lpstr">
      <vt:lpstr>Cover</vt:lpstr>
      <vt:lpstr>Content Page</vt:lpstr>
      <vt:lpstr>fly GS </vt:lpstr>
      <vt:lpstr>Grand Summary</vt:lpstr>
      <vt:lpstr>fly GS</vt:lpstr>
      <vt:lpstr>Preliminaries</vt:lpstr>
      <vt:lpstr>fly LOK</vt:lpstr>
      <vt:lpstr>Lokumoit Gate</vt:lpstr>
      <vt:lpstr>fly kAEKEM</vt:lpstr>
      <vt:lpstr>Kaekem 2</vt:lpstr>
      <vt:lpstr>fly Karua</vt:lpstr>
      <vt:lpstr>Karua 2</vt:lpstr>
      <vt:lpstr>fly Nat</vt:lpstr>
      <vt:lpstr>Nataba 2</vt:lpstr>
      <vt:lpstr>fly Loko</vt:lpstr>
      <vt:lpstr>Lokorimongin 2</vt:lpstr>
      <vt:lpstr>'Grand Summary'!Print_Area</vt:lpstr>
      <vt:lpstr>'Kaekem 2'!Print_Area</vt:lpstr>
      <vt:lpstr>'Karua 2'!Print_Area</vt:lpstr>
      <vt:lpstr>'Lokorimongin 2'!Print_Area</vt:lpstr>
      <vt:lpstr>'Lokumoit Gate'!Print_Area</vt:lpstr>
      <vt:lpstr>'Nataba 2'!Print_Area</vt:lpstr>
      <vt:lpstr>Preliminaries!Print_Area</vt:lpstr>
      <vt:lpstr>'Kaekem 2'!Print_Titles</vt:lpstr>
      <vt:lpstr>'Karua 2'!Print_Titles</vt:lpstr>
      <vt:lpstr>'Lokorimongin 2'!Print_Titles</vt:lpstr>
      <vt:lpstr>'Lokumoit Gate'!Print_Titles</vt:lpstr>
      <vt:lpstr>'Nataba 2'!Print_Titles</vt:lpstr>
      <vt:lpstr>Preliminaries!Print_Titles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22 BOREHOLES</dc:subject>
  <dc:creator>Anam George</dc:creator>
  <cp:keywords/>
  <dc:description/>
  <cp:lastModifiedBy>Cardenas, Luisa</cp:lastModifiedBy>
  <cp:revision/>
  <cp:lastPrinted>2023-02-16T06:42:33Z</cp:lastPrinted>
  <dcterms:created xsi:type="dcterms:W3CDTF">2015-03-14T06:31:28Z</dcterms:created>
  <dcterms:modified xsi:type="dcterms:W3CDTF">2023-03-03T14:44:27Z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0x01010079649DB4E13C8D4C8CF96B34D2076A87</vt:lpwstr>
  </property>
</Properties>
</file>